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E:\HP DPD Docs 2020\15 VARIOS DPD 20\MICROSITIO DPD\ANUARIO INEGI SALUD MICROSITIO DPD\"/>
    </mc:Choice>
  </mc:AlternateContent>
  <bookViews>
    <workbookView xWindow="0" yWindow="7200" windowWidth="16380" windowHeight="11415" tabRatio="863"/>
  </bookViews>
  <sheets>
    <sheet name="Índice" sheetId="104" r:id="rId1"/>
    <sheet name="5.1" sheetId="55" r:id="rId2"/>
    <sheet name="5.2" sheetId="96" r:id="rId3"/>
    <sheet name="5.3a" sheetId="97" r:id="rId4"/>
    <sheet name="5.3b" sheetId="98" r:id="rId5"/>
    <sheet name="5.4" sheetId="99" r:id="rId6"/>
    <sheet name="5.5" sheetId="100" r:id="rId7"/>
    <sheet name="5.6" sheetId="101" r:id="rId8"/>
    <sheet name="5.7" sheetId="68" r:id="rId9"/>
    <sheet name="5.8" sheetId="102" r:id="rId10"/>
    <sheet name="5.9" sheetId="83" r:id="rId11"/>
    <sheet name="5.10a" sheetId="84" r:id="rId12"/>
    <sheet name="5.10b" sheetId="85" r:id="rId13"/>
    <sheet name="5.11" sheetId="86" r:id="rId14"/>
    <sheet name="5.12" sheetId="87" r:id="rId15"/>
    <sheet name="5.13" sheetId="88" r:id="rId16"/>
    <sheet name="5.14" sheetId="89" r:id="rId17"/>
    <sheet name="5.15" sheetId="69" r:id="rId18"/>
    <sheet name="5.16" sheetId="103" r:id="rId19"/>
    <sheet name="5.17a" sheetId="90" r:id="rId20"/>
    <sheet name="5.17b" sheetId="91" r:id="rId21"/>
    <sheet name="5.18" sheetId="92" r:id="rId22"/>
    <sheet name="5.19a" sheetId="93" r:id="rId23"/>
    <sheet name="5.19b" sheetId="94" r:id="rId24"/>
    <sheet name="5.20" sheetId="95" r:id="rId25"/>
    <sheet name="G 5.1" sheetId="71" r:id="rId26"/>
    <sheet name="5.21" sheetId="72" r:id="rId27"/>
    <sheet name="5.22" sheetId="73" r:id="rId28"/>
    <sheet name="5.23" sheetId="74" r:id="rId29"/>
    <sheet name="5.24" sheetId="75" r:id="rId30"/>
    <sheet name="5.25" sheetId="76" r:id="rId31"/>
    <sheet name="5.26" sheetId="77" r:id="rId32"/>
    <sheet name="5.27" sheetId="78" r:id="rId33"/>
    <sheet name="5.28" sheetId="79" r:id="rId34"/>
    <sheet name="5.29" sheetId="66" r:id="rId35"/>
    <sheet name="5.30" sheetId="67" r:id="rId36"/>
    <sheet name="5.31" sheetId="54" r:id="rId37"/>
    <sheet name="5.32" sheetId="57" r:id="rId38"/>
    <sheet name="5.33" sheetId="58" r:id="rId39"/>
    <sheet name="5.34" sheetId="59" r:id="rId40"/>
    <sheet name="G 5.2" sheetId="70" r:id="rId41"/>
    <sheet name="5.35" sheetId="82" r:id="rId42"/>
    <sheet name="5.36a" sheetId="80" r:id="rId43"/>
    <sheet name="5.36b" sheetId="81" r:id="rId44"/>
  </sheets>
  <externalReferences>
    <externalReference r:id="rId45"/>
  </externalReferences>
  <definedNames>
    <definedName name="__pie2">#REF!</definedName>
    <definedName name="__pie3">#REF!</definedName>
    <definedName name="_EDO50">#REF!</definedName>
    <definedName name="_EDO60">[1]C2.2.18!#REF!</definedName>
    <definedName name="_EDO70">[1]C2.2.18!#REF!</definedName>
    <definedName name="_EDO80">[1]C2.2.18!#REF!</definedName>
    <definedName name="_EDO90">[1]C2.2.18!#REF!</definedName>
    <definedName name="_xlnm._FilterDatabase" localSheetId="1" hidden="1">'5.1'!$A$12:$F$224</definedName>
    <definedName name="_xlnm._FilterDatabase" localSheetId="11" hidden="1">'5.10a'!$A$9:$I$800</definedName>
    <definedName name="_xlnm._FilterDatabase" localSheetId="12" hidden="1">'5.10b'!$A$9:$H$800</definedName>
    <definedName name="_xlnm._FilterDatabase" localSheetId="2" hidden="1">'5.2'!$A$11:$F$121</definedName>
    <definedName name="_xlnm._FilterDatabase" localSheetId="35" hidden="1">'5.30'!$A$13:$G$225</definedName>
    <definedName name="_xlnm._FilterDatabase" localSheetId="36" hidden="1">'5.31'!$A$12:$F$224</definedName>
    <definedName name="_xlnm._FilterDatabase" localSheetId="3" hidden="1">'5.3a'!$A$10:$J$222</definedName>
    <definedName name="_xlnm._FilterDatabase" localSheetId="6" hidden="1">'5.5'!$A$10:$N$222</definedName>
    <definedName name="_xlnm._FilterDatabase" localSheetId="7" hidden="1">'5.6'!$A$9:$P$505</definedName>
    <definedName name="_MUN50">#REF!</definedName>
    <definedName name="_MUN60">[1]C2.2.18!#REF!</definedName>
    <definedName name="_MUN70">[1]C2.2.18!#REF!</definedName>
    <definedName name="_MUN80">[1]C2.2.18!#REF!</definedName>
    <definedName name="_MUN90">[1]C2.2.18!#REF!</definedName>
    <definedName name="_pie1">#REF!</definedName>
    <definedName name="_pie2">#REF!</definedName>
    <definedName name="_pie3">#REF!</definedName>
    <definedName name="A_impresión_IM">#REF!</definedName>
    <definedName name="_xlnm.Print_Area" localSheetId="1">'5.1'!$A$2:$Q$235</definedName>
    <definedName name="_xlnm.Print_Area" localSheetId="11">'5.10a'!$A$2:$I$802</definedName>
    <definedName name="_xlnm.Print_Area" localSheetId="12">'5.10b'!$A$2:$H$820</definedName>
    <definedName name="_xlnm.Print_Area" localSheetId="13">'5.11'!$A$2:$N$44</definedName>
    <definedName name="_xlnm.Print_Area" localSheetId="14">'5.12'!$A$2:$K$42</definedName>
    <definedName name="_xlnm.Print_Area" localSheetId="15">'5.13'!$A$2:$L$48</definedName>
    <definedName name="_xlnm.Print_Area" localSheetId="16">'5.14'!$A$2:$M$65</definedName>
    <definedName name="_xlnm.Print_Area" localSheetId="17">'5.15'!$A$2:$O$45</definedName>
    <definedName name="_xlnm.Print_Area" localSheetId="18">'5.16'!$A$2:$M$26</definedName>
    <definedName name="_xlnm.Print_Area" localSheetId="19">'5.17a'!$A$2:$J$31</definedName>
    <definedName name="_xlnm.Print_Area" localSheetId="20">'5.17b'!$A$2:$H$49</definedName>
    <definedName name="_xlnm.Print_Area" localSheetId="21">'5.18'!$A$2:$I$49</definedName>
    <definedName name="_xlnm.Print_Area" localSheetId="22">'5.19a'!$A$2:$J$30</definedName>
    <definedName name="_xlnm.Print_Area" localSheetId="23">'5.19b'!$A$2:$H$47</definedName>
    <definedName name="_xlnm.Print_Area" localSheetId="2">'5.2'!$A$2:$K$142</definedName>
    <definedName name="_xlnm.Print_Area" localSheetId="24">'5.20'!$A$2:$I$48</definedName>
    <definedName name="_xlnm.Print_Area" localSheetId="26">'5.21'!$A$2:$K$28</definedName>
    <definedName name="_xlnm.Print_Area" localSheetId="27">'5.22'!$A$2:$K$27</definedName>
    <definedName name="_xlnm.Print_Area" localSheetId="28">'5.23'!$A$2:$K$26</definedName>
    <definedName name="_xlnm.Print_Area" localSheetId="29">'5.24'!$A$2:$K$54</definedName>
    <definedName name="_xlnm.Print_Area" localSheetId="30">'5.25'!$A$2:$K$47</definedName>
    <definedName name="_xlnm.Print_Area" localSheetId="31">'5.26'!$A$2:$K$30</definedName>
    <definedName name="_xlnm.Print_Area" localSheetId="32">'5.27'!$A$2:$K$28</definedName>
    <definedName name="_xlnm.Print_Area" localSheetId="33">'5.28'!$A$2:$G$22</definedName>
    <definedName name="_xlnm.Print_Area" localSheetId="34">'5.29'!$A$2:$F$35</definedName>
    <definedName name="_xlnm.Print_Area" localSheetId="35">'5.30'!$A$2:$J$233</definedName>
    <definedName name="_xlnm.Print_Area" localSheetId="36">'5.31'!$A$2:$R$233</definedName>
    <definedName name="_xlnm.Print_Area" localSheetId="37">'5.32'!$A$2:$G$23</definedName>
    <definedName name="_xlnm.Print_Area" localSheetId="38">'5.33'!$A$2:$G$26</definedName>
    <definedName name="_xlnm.Print_Area" localSheetId="39">'5.34'!$A$2:$G$21</definedName>
    <definedName name="_xlnm.Print_Area" localSheetId="41">'5.35'!$A$2:$G$51</definedName>
    <definedName name="_xlnm.Print_Area" localSheetId="42">'5.36a'!$A$2:$L$26</definedName>
    <definedName name="_xlnm.Print_Area" localSheetId="43">'5.36b'!$A$2:$I$27</definedName>
    <definedName name="_xlnm.Print_Area" localSheetId="3">'5.3a'!$A$2:$J$224</definedName>
    <definedName name="_xlnm.Print_Area" localSheetId="4">'5.3b'!$A$2:$G$239</definedName>
    <definedName name="_xlnm.Print_Area" localSheetId="5">'5.4'!$A$2:$M$51</definedName>
    <definedName name="_xlnm.Print_Area" localSheetId="6">'5.5'!$A$2:$N$240</definedName>
    <definedName name="_xlnm.Print_Area" localSheetId="7">'5.6'!$A$2:$P$526</definedName>
    <definedName name="_xlnm.Print_Area" localSheetId="8">'5.7'!$A$2:$H$210</definedName>
    <definedName name="_xlnm.Print_Area" localSheetId="9">'5.8'!$A$2:$N$40</definedName>
    <definedName name="_xlnm.Print_Area" localSheetId="10">'5.9'!$A$2:$M$40</definedName>
    <definedName name="_xlnm.Print_Area" localSheetId="25">'G 5.1'!$A$2:$D$34</definedName>
    <definedName name="_xlnm.Print_Area" localSheetId="40">'G 5.2'!$A$2:$D$34</definedName>
    <definedName name="_xlnm.Print_Area" localSheetId="0">Índice!$A$2:$C$159</definedName>
    <definedName name="_xlnm.Print_Area">#REF!</definedName>
    <definedName name="bo_anio">#REF!</definedName>
    <definedName name="bo_des">#REF!</definedName>
    <definedName name="bo_ref_anio">#REF!</definedName>
    <definedName name="bo_ref_ind">#REF!</definedName>
    <definedName name="bo_ref_nal">#REF!</definedName>
    <definedName name="br_anio">#REF!</definedName>
    <definedName name="br_des">#REF!</definedName>
    <definedName name="br_ref_anio">#REF!</definedName>
    <definedName name="br_ref_ind">#REF!</definedName>
    <definedName name="br_ref_nal">#REF!</definedName>
    <definedName name="central">"Imagen 14"</definedName>
    <definedName name="Consulta17">#REF!</definedName>
    <definedName name="Consulta9">#REF!</definedName>
    <definedName name="encabezado">#REF!</definedName>
    <definedName name="encabezado1">#REF!</definedName>
    <definedName name="encabezado2">#REF!</definedName>
    <definedName name="encabezado3">#REF!</definedName>
    <definedName name="ent_sig">#REF!</definedName>
    <definedName name="ent_sigla">#REF!</definedName>
    <definedName name="ini_datos">#REF!</definedName>
    <definedName name="ini_gra">#REF!</definedName>
    <definedName name="inicio">#REF!</definedName>
    <definedName name="inicio1">#REF!</definedName>
    <definedName name="inicio2">#REF!</definedName>
    <definedName name="inicio3">#REF!</definedName>
    <definedName name="lo_anio">#REF!</definedName>
    <definedName name="lo_des">#REF!</definedName>
    <definedName name="lo_ref_anio">#REF!</definedName>
    <definedName name="lo_ref_ind">#REF!</definedName>
    <definedName name="lr_anio">#REF!</definedName>
    <definedName name="lr_des">#REF!</definedName>
    <definedName name="lr_ref_anio">#REF!</definedName>
    <definedName name="lr_ref_ind">#REF!</definedName>
    <definedName name="pie">#REF!</definedName>
    <definedName name="ref_hoja">#REF!</definedName>
    <definedName name="_xlnm.Print_Titles" localSheetId="1">'5.1'!$2:$11</definedName>
    <definedName name="_xlnm.Print_Titles" localSheetId="11">'5.10a'!$2:$8</definedName>
    <definedName name="_xlnm.Print_Titles" localSheetId="12">'5.10b'!$2:$8</definedName>
    <definedName name="_xlnm.Print_Titles" localSheetId="13">'5.11'!$2:$9</definedName>
    <definedName name="_xlnm.Print_Titles" localSheetId="14">'5.12'!$2:$9</definedName>
    <definedName name="_xlnm.Print_Titles" localSheetId="15">'5.13'!$2:$8</definedName>
    <definedName name="_xlnm.Print_Titles" localSheetId="16">'5.14'!$2:$8</definedName>
    <definedName name="_xlnm.Print_Titles" localSheetId="17">'5.15'!$2:$9</definedName>
    <definedName name="_xlnm.Print_Titles" localSheetId="18">'5.16'!$2:$8</definedName>
    <definedName name="_xlnm.Print_Titles" localSheetId="19">'5.17a'!$2:$8</definedName>
    <definedName name="_xlnm.Print_Titles" localSheetId="20">'5.17b'!$2:$8</definedName>
    <definedName name="_xlnm.Print_Titles" localSheetId="21">'5.18'!$2:$9</definedName>
    <definedName name="_xlnm.Print_Titles" localSheetId="22">'5.19a'!$2:$8</definedName>
    <definedName name="_xlnm.Print_Titles" localSheetId="23">'5.19b'!$2:$9</definedName>
    <definedName name="_xlnm.Print_Titles" localSheetId="2">'5.2'!$2:$10</definedName>
    <definedName name="_xlnm.Print_Titles" localSheetId="24">'5.20'!$2:$9</definedName>
    <definedName name="_xlnm.Print_Titles" localSheetId="26">'5.21'!$2:$9</definedName>
    <definedName name="_xlnm.Print_Titles" localSheetId="27">'5.22'!$2:$9</definedName>
    <definedName name="_xlnm.Print_Titles" localSheetId="28">'5.23'!$2:$9</definedName>
    <definedName name="_xlnm.Print_Titles" localSheetId="29">'5.24'!$2:$9</definedName>
    <definedName name="_xlnm.Print_Titles" localSheetId="30">'5.25'!$2:$9</definedName>
    <definedName name="_xlnm.Print_Titles" localSheetId="31">'5.26'!$2:$9</definedName>
    <definedName name="_xlnm.Print_Titles" localSheetId="32">'5.27'!$2:$9</definedName>
    <definedName name="_xlnm.Print_Titles" localSheetId="33">'5.28'!$2:$9</definedName>
    <definedName name="_xlnm.Print_Titles" localSheetId="34">'5.29'!$2:$7</definedName>
    <definedName name="_xlnm.Print_Titles" localSheetId="35">'5.30'!$2:$12</definedName>
    <definedName name="_xlnm.Print_Titles" localSheetId="36">'5.31'!$2:$11</definedName>
    <definedName name="_xlnm.Print_Titles" localSheetId="37">'5.32'!$2:$8</definedName>
    <definedName name="_xlnm.Print_Titles" localSheetId="38">'5.33'!$2:$8</definedName>
    <definedName name="_xlnm.Print_Titles" localSheetId="39">'5.34'!$2:$8</definedName>
    <definedName name="_xlnm.Print_Titles" localSheetId="41">'5.35'!$2:$9</definedName>
    <definedName name="_xlnm.Print_Titles" localSheetId="42">'5.36a'!$2:$10</definedName>
    <definedName name="_xlnm.Print_Titles" localSheetId="43">'5.36b'!$2:$10</definedName>
    <definedName name="_xlnm.Print_Titles" localSheetId="3">'5.3a'!$2:$9</definedName>
    <definedName name="_xlnm.Print_Titles" localSheetId="4">'5.3b'!$2:$9</definedName>
    <definedName name="_xlnm.Print_Titles" localSheetId="5">'5.4'!$2:$9</definedName>
    <definedName name="_xlnm.Print_Titles" localSheetId="6">'5.5'!$2:$9</definedName>
    <definedName name="_xlnm.Print_Titles" localSheetId="7">'5.6'!$2:$8</definedName>
    <definedName name="_xlnm.Print_Titles" localSheetId="8">'5.7'!$2:$8</definedName>
    <definedName name="_xlnm.Print_Titles" localSheetId="9">'5.8'!$2:$8</definedName>
    <definedName name="_xlnm.Print_Titles" localSheetId="10">'5.9'!$2:$8</definedName>
  </definedNames>
  <calcPr calcId="162913"/>
</workbook>
</file>

<file path=xl/calcChain.xml><?xml version="1.0" encoding="utf-8"?>
<calcChain xmlns="http://schemas.openxmlformats.org/spreadsheetml/2006/main">
  <c r="G10" i="82" l="1"/>
  <c r="G16" i="82"/>
  <c r="G22" i="82"/>
  <c r="G30" i="82"/>
  <c r="G36" i="82"/>
  <c r="G38" i="82"/>
  <c r="G42" i="82"/>
  <c r="E10" i="59"/>
  <c r="G10" i="59"/>
  <c r="G9" i="59" s="1"/>
  <c r="E15" i="59"/>
  <c r="E9" i="59" s="1"/>
  <c r="G15" i="59"/>
  <c r="E11" i="58"/>
  <c r="F11" i="58"/>
  <c r="G11" i="58"/>
  <c r="G10" i="57"/>
  <c r="F12" i="54"/>
  <c r="E12" i="54" s="1"/>
  <c r="H12" i="54"/>
  <c r="I12" i="54"/>
  <c r="J12" i="54"/>
  <c r="L12" i="54"/>
  <c r="N12" i="54"/>
  <c r="O12" i="54"/>
  <c r="P12" i="54"/>
  <c r="Q12" i="54"/>
  <c r="R12" i="54"/>
  <c r="E13" i="54"/>
  <c r="E14" i="54"/>
  <c r="E15" i="54"/>
  <c r="E16" i="54"/>
  <c r="E17" i="54"/>
  <c r="E18" i="54"/>
  <c r="E19" i="54"/>
  <c r="E20" i="54"/>
  <c r="E21" i="54"/>
  <c r="E22" i="54"/>
  <c r="E23" i="54"/>
  <c r="E24" i="54"/>
  <c r="E25" i="54"/>
  <c r="E26" i="54"/>
  <c r="E27" i="54"/>
  <c r="E28" i="54"/>
  <c r="E29" i="54"/>
  <c r="E30" i="54"/>
  <c r="E31" i="54"/>
  <c r="E32" i="54"/>
  <c r="E33" i="54"/>
  <c r="E34" i="54"/>
  <c r="E35" i="54"/>
  <c r="E36" i="54"/>
  <c r="E37" i="54"/>
  <c r="E38" i="54"/>
  <c r="E39" i="54"/>
  <c r="E40" i="54"/>
  <c r="E41" i="54"/>
  <c r="E42" i="54"/>
  <c r="E43" i="54"/>
  <c r="E44" i="54"/>
  <c r="E45" i="54"/>
  <c r="E46" i="54"/>
  <c r="E47" i="54"/>
  <c r="E48" i="54"/>
  <c r="E49" i="54"/>
  <c r="E50" i="54"/>
  <c r="E51" i="54"/>
  <c r="E52" i="54"/>
  <c r="E53" i="54"/>
  <c r="E54" i="54"/>
  <c r="E55" i="54"/>
  <c r="E56" i="54"/>
  <c r="E57" i="54"/>
  <c r="E58" i="54"/>
  <c r="E59" i="54"/>
  <c r="E60" i="54"/>
  <c r="E61" i="54"/>
  <c r="E62" i="54"/>
  <c r="E63" i="54"/>
  <c r="E64" i="54"/>
  <c r="E65" i="54"/>
  <c r="E66" i="54"/>
  <c r="E67" i="54"/>
  <c r="E68" i="54"/>
  <c r="E69" i="54"/>
  <c r="E70" i="54"/>
  <c r="E71" i="54"/>
  <c r="E72" i="54"/>
  <c r="E73" i="54"/>
  <c r="E74" i="54"/>
  <c r="E75" i="54"/>
  <c r="E76" i="54"/>
  <c r="E77" i="54"/>
  <c r="E78" i="54"/>
  <c r="E79" i="54"/>
  <c r="E80" i="54"/>
  <c r="E81" i="54"/>
  <c r="E82" i="54"/>
  <c r="E83" i="54"/>
  <c r="E84" i="54"/>
  <c r="E85" i="54"/>
  <c r="E86" i="54"/>
  <c r="E87" i="54"/>
  <c r="E88" i="54"/>
  <c r="E89" i="54"/>
  <c r="E90" i="54"/>
  <c r="E91" i="54"/>
  <c r="E92" i="54"/>
  <c r="E93" i="54"/>
  <c r="E94" i="54"/>
  <c r="E95" i="54"/>
  <c r="E96" i="54"/>
  <c r="E97" i="54"/>
  <c r="E98" i="54"/>
  <c r="E99" i="54"/>
  <c r="E100" i="54"/>
  <c r="E101" i="54"/>
  <c r="E102" i="54"/>
  <c r="E103" i="54"/>
  <c r="E104" i="54"/>
  <c r="E105" i="54"/>
  <c r="E106" i="54"/>
  <c r="E107" i="54"/>
  <c r="E108" i="54"/>
  <c r="E109" i="54"/>
  <c r="E110" i="54"/>
  <c r="E111" i="54"/>
  <c r="E112" i="54"/>
  <c r="E113" i="54"/>
  <c r="E114" i="54"/>
  <c r="E115" i="54"/>
  <c r="E116" i="54"/>
  <c r="E117" i="54"/>
  <c r="E118" i="54"/>
  <c r="E119" i="54"/>
  <c r="E120" i="54"/>
  <c r="E121" i="54"/>
  <c r="E122" i="54"/>
  <c r="E123" i="54"/>
  <c r="E124" i="54"/>
  <c r="E125" i="54"/>
  <c r="E126" i="54"/>
  <c r="E127" i="54"/>
  <c r="E128" i="54"/>
  <c r="E129" i="54"/>
  <c r="E130" i="54"/>
  <c r="E131" i="54"/>
  <c r="E132" i="54"/>
  <c r="E133" i="54"/>
  <c r="E134" i="54"/>
  <c r="E135" i="54"/>
  <c r="E136" i="54"/>
  <c r="E137" i="54"/>
  <c r="E138" i="54"/>
  <c r="E139" i="54"/>
  <c r="E140" i="54"/>
  <c r="E141" i="54"/>
  <c r="E142" i="54"/>
  <c r="E143" i="54"/>
  <c r="E144" i="54"/>
  <c r="E145" i="54"/>
  <c r="E146" i="54"/>
  <c r="E147" i="54"/>
  <c r="E148" i="54"/>
  <c r="E149" i="54"/>
  <c r="E150" i="54"/>
  <c r="E151" i="54"/>
  <c r="E152" i="54"/>
  <c r="E153" i="54"/>
  <c r="E154" i="54"/>
  <c r="E155" i="54"/>
  <c r="E156" i="54"/>
  <c r="E157" i="54"/>
  <c r="E158" i="54"/>
  <c r="E159" i="54"/>
  <c r="E160" i="54"/>
  <c r="E161" i="54"/>
  <c r="E162" i="54"/>
  <c r="E163" i="54"/>
  <c r="E164" i="54"/>
  <c r="E165" i="54"/>
  <c r="E166" i="54"/>
  <c r="E167" i="54"/>
  <c r="E168" i="54"/>
  <c r="E169" i="54"/>
  <c r="E170" i="54"/>
  <c r="E171" i="54"/>
  <c r="E172" i="54"/>
  <c r="E173" i="54"/>
  <c r="E174" i="54"/>
  <c r="E175" i="54"/>
  <c r="E176" i="54"/>
  <c r="E177" i="54"/>
  <c r="E178" i="54"/>
  <c r="E179" i="54"/>
  <c r="E180" i="54"/>
  <c r="E181" i="54"/>
  <c r="E182" i="54"/>
  <c r="E183" i="54"/>
  <c r="E184" i="54"/>
  <c r="E185" i="54"/>
  <c r="E186" i="54"/>
  <c r="E187" i="54"/>
  <c r="E188" i="54"/>
  <c r="E189" i="54"/>
  <c r="E190" i="54"/>
  <c r="E191" i="54"/>
  <c r="E192" i="54"/>
  <c r="E193" i="54"/>
  <c r="E194" i="54"/>
  <c r="E195" i="54"/>
  <c r="E196" i="54"/>
  <c r="E197" i="54"/>
  <c r="E198" i="54"/>
  <c r="E199" i="54"/>
  <c r="E200" i="54"/>
  <c r="E201" i="54"/>
  <c r="E202" i="54"/>
  <c r="E203" i="54"/>
  <c r="E204" i="54"/>
  <c r="E205" i="54"/>
  <c r="E206" i="54"/>
  <c r="E207" i="54"/>
  <c r="E208" i="54"/>
  <c r="E209" i="54"/>
  <c r="E210" i="54"/>
  <c r="E211" i="54"/>
  <c r="E212" i="54"/>
  <c r="E213" i="54"/>
  <c r="E214" i="54"/>
  <c r="E215" i="54"/>
  <c r="E216" i="54"/>
  <c r="E217" i="54"/>
  <c r="E218" i="54"/>
  <c r="E219" i="54"/>
  <c r="E220" i="54"/>
  <c r="E221" i="54"/>
  <c r="E222" i="54"/>
  <c r="E223" i="54"/>
  <c r="E224" i="54"/>
  <c r="F13" i="67"/>
  <c r="E13" i="67" s="1"/>
  <c r="G13" i="67"/>
  <c r="I13" i="67"/>
  <c r="E14" i="67"/>
  <c r="E15" i="67"/>
  <c r="E16" i="67"/>
  <c r="E17" i="67"/>
  <c r="E18" i="67"/>
  <c r="E19" i="67"/>
  <c r="E20" i="67"/>
  <c r="E21" i="67"/>
  <c r="E22" i="67"/>
  <c r="E23" i="67"/>
  <c r="E24" i="67"/>
  <c r="E25" i="67"/>
  <c r="E26" i="67"/>
  <c r="E27" i="67"/>
  <c r="E28" i="67"/>
  <c r="E29" i="67"/>
  <c r="E30" i="67"/>
  <c r="E31" i="67"/>
  <c r="E32" i="67"/>
  <c r="E33" i="67"/>
  <c r="E34" i="67"/>
  <c r="E35" i="67"/>
  <c r="E36" i="67"/>
  <c r="E37" i="67"/>
  <c r="E38" i="67"/>
  <c r="E39" i="67"/>
  <c r="E40" i="67"/>
  <c r="E41" i="67"/>
  <c r="E42" i="67"/>
  <c r="E43" i="67"/>
  <c r="E44" i="67"/>
  <c r="E45" i="67"/>
  <c r="E46" i="67"/>
  <c r="E47" i="67"/>
  <c r="E48" i="67"/>
  <c r="E49" i="67"/>
  <c r="E50" i="67"/>
  <c r="E51" i="67"/>
  <c r="E52" i="67"/>
  <c r="E53" i="67"/>
  <c r="E54" i="67"/>
  <c r="E55" i="67"/>
  <c r="E56" i="67"/>
  <c r="E57" i="67"/>
  <c r="E58" i="67"/>
  <c r="E59" i="67"/>
  <c r="E60" i="67"/>
  <c r="E61" i="67"/>
  <c r="E62" i="67"/>
  <c r="E63" i="67"/>
  <c r="E64" i="67"/>
  <c r="E65" i="67"/>
  <c r="E66" i="67"/>
  <c r="E67" i="67"/>
  <c r="E68" i="67"/>
  <c r="E69" i="67"/>
  <c r="E70" i="67"/>
  <c r="E71" i="67"/>
  <c r="E72" i="67"/>
  <c r="E73" i="67"/>
  <c r="E74" i="67"/>
  <c r="E75" i="67"/>
  <c r="E76" i="67"/>
  <c r="E77" i="67"/>
  <c r="E78" i="67"/>
  <c r="E79" i="67"/>
  <c r="E80" i="67"/>
  <c r="E81" i="67"/>
  <c r="E82" i="67"/>
  <c r="E83" i="67"/>
  <c r="E84" i="67"/>
  <c r="E85" i="67"/>
  <c r="E86" i="67"/>
  <c r="E87" i="67"/>
  <c r="E88" i="67"/>
  <c r="E89" i="67"/>
  <c r="E90" i="67"/>
  <c r="E91" i="67"/>
  <c r="E92" i="67"/>
  <c r="E93" i="67"/>
  <c r="E94" i="67"/>
  <c r="E95" i="67"/>
  <c r="E96" i="67"/>
  <c r="E97" i="67"/>
  <c r="E98" i="67"/>
  <c r="E99" i="67"/>
  <c r="E100" i="67"/>
  <c r="E101" i="67"/>
  <c r="E102" i="67"/>
  <c r="E103" i="67"/>
  <c r="E104" i="67"/>
  <c r="E105" i="67"/>
  <c r="E106" i="67"/>
  <c r="E107" i="67"/>
  <c r="E108" i="67"/>
  <c r="E109" i="67"/>
  <c r="E110" i="67"/>
  <c r="E111" i="67"/>
  <c r="E112" i="67"/>
  <c r="E113" i="67"/>
  <c r="E114" i="67"/>
  <c r="E115" i="67"/>
  <c r="E116" i="67"/>
  <c r="E117" i="67"/>
  <c r="E118" i="67"/>
  <c r="E119" i="67"/>
  <c r="E120" i="67"/>
  <c r="E121" i="67"/>
  <c r="E122" i="67"/>
  <c r="E123" i="67"/>
  <c r="E124" i="67"/>
  <c r="E125" i="67"/>
  <c r="E126" i="67"/>
  <c r="E127" i="67"/>
  <c r="E128" i="67"/>
  <c r="E129" i="67"/>
  <c r="E130" i="67"/>
  <c r="E131" i="67"/>
  <c r="E132" i="67"/>
  <c r="E133" i="67"/>
  <c r="E134" i="67"/>
  <c r="E135" i="67"/>
  <c r="E136" i="67"/>
  <c r="E137" i="67"/>
  <c r="E138" i="67"/>
  <c r="E139" i="67"/>
  <c r="E140" i="67"/>
  <c r="E141" i="67"/>
  <c r="E142" i="67"/>
  <c r="E143" i="67"/>
  <c r="E144" i="67"/>
  <c r="E145" i="67"/>
  <c r="E146" i="67"/>
  <c r="E147" i="67"/>
  <c r="E148" i="67"/>
  <c r="E149" i="67"/>
  <c r="E150" i="67"/>
  <c r="E151" i="67"/>
  <c r="E152" i="67"/>
  <c r="E153" i="67"/>
  <c r="E154" i="67"/>
  <c r="E155" i="67"/>
  <c r="E156" i="67"/>
  <c r="E157" i="67"/>
  <c r="E158" i="67"/>
  <c r="E159" i="67"/>
  <c r="E160" i="67"/>
  <c r="E161" i="67"/>
  <c r="E162" i="67"/>
  <c r="E163" i="67"/>
  <c r="E164" i="67"/>
  <c r="E165" i="67"/>
  <c r="E166" i="67"/>
  <c r="E167" i="67"/>
  <c r="E168" i="67"/>
  <c r="E169" i="67"/>
  <c r="E170" i="67"/>
  <c r="E171" i="67"/>
  <c r="E172" i="67"/>
  <c r="E173" i="67"/>
  <c r="E174" i="67"/>
  <c r="E175" i="67"/>
  <c r="E176" i="67"/>
  <c r="E177" i="67"/>
  <c r="E178" i="67"/>
  <c r="E179" i="67"/>
  <c r="E180" i="67"/>
  <c r="E181" i="67"/>
  <c r="E182" i="67"/>
  <c r="E183" i="67"/>
  <c r="E184" i="67"/>
  <c r="E185" i="67"/>
  <c r="E186" i="67"/>
  <c r="E187" i="67"/>
  <c r="E188" i="67"/>
  <c r="E189" i="67"/>
  <c r="E190" i="67"/>
  <c r="E191" i="67"/>
  <c r="E192" i="67"/>
  <c r="E193" i="67"/>
  <c r="E194" i="67"/>
  <c r="E195" i="67"/>
  <c r="E196" i="67"/>
  <c r="E197" i="67"/>
  <c r="E198" i="67"/>
  <c r="E199" i="67"/>
  <c r="E200" i="67"/>
  <c r="E201" i="67"/>
  <c r="E202" i="67"/>
  <c r="E203" i="67"/>
  <c r="E204" i="67"/>
  <c r="E205" i="67"/>
  <c r="E206" i="67"/>
  <c r="E207" i="67"/>
  <c r="E208" i="67"/>
  <c r="E209" i="67"/>
  <c r="E210" i="67"/>
  <c r="E211" i="67"/>
  <c r="E212" i="67"/>
  <c r="E213" i="67"/>
  <c r="E214" i="67"/>
  <c r="E215" i="67"/>
  <c r="E216" i="67"/>
  <c r="E217" i="67"/>
  <c r="E218" i="67"/>
  <c r="E219" i="67"/>
  <c r="E220" i="67"/>
  <c r="E221" i="67"/>
  <c r="E222" i="67"/>
  <c r="E223" i="67"/>
  <c r="E224" i="67"/>
  <c r="E225" i="67"/>
  <c r="F8" i="66"/>
  <c r="F10" i="79"/>
  <c r="E10" i="79" s="1"/>
  <c r="G10" i="79"/>
  <c r="E11" i="79"/>
  <c r="E12" i="79"/>
  <c r="E13" i="79"/>
  <c r="E14" i="79"/>
  <c r="E15" i="79"/>
  <c r="E16" i="79"/>
  <c r="F10" i="78"/>
  <c r="E10" i="78" s="1"/>
  <c r="G10" i="78"/>
  <c r="H10" i="78"/>
  <c r="I10" i="78"/>
  <c r="J10" i="78"/>
  <c r="K10" i="78"/>
  <c r="E11" i="78"/>
  <c r="E12" i="78"/>
  <c r="E13" i="78"/>
  <c r="E14" i="78"/>
  <c r="E15" i="78"/>
  <c r="E16" i="78"/>
  <c r="E17" i="78"/>
  <c r="F18" i="78"/>
  <c r="E18" i="78" s="1"/>
  <c r="G18" i="78"/>
  <c r="H18" i="78"/>
  <c r="I18" i="78"/>
  <c r="J18" i="78"/>
  <c r="K18" i="78"/>
  <c r="E19" i="78"/>
  <c r="E20" i="78"/>
  <c r="E21" i="78"/>
  <c r="E22" i="78"/>
  <c r="E23" i="78"/>
  <c r="E24" i="78"/>
  <c r="E25" i="78"/>
  <c r="F10" i="77"/>
  <c r="E10" i="77" s="1"/>
  <c r="G10" i="77"/>
  <c r="H10" i="77"/>
  <c r="I10" i="77"/>
  <c r="J10" i="77"/>
  <c r="K10" i="77"/>
  <c r="E11" i="77"/>
  <c r="E12" i="77"/>
  <c r="E13" i="77"/>
  <c r="E14" i="77"/>
  <c r="E15" i="77"/>
  <c r="E16" i="77"/>
  <c r="E17" i="77"/>
  <c r="E18" i="77"/>
  <c r="F19" i="77"/>
  <c r="E19" i="77" s="1"/>
  <c r="G19" i="77"/>
  <c r="H19" i="77"/>
  <c r="I19" i="77"/>
  <c r="J19" i="77"/>
  <c r="K19" i="77"/>
  <c r="E20" i="77"/>
  <c r="E21" i="77"/>
  <c r="E22" i="77"/>
  <c r="E23" i="77"/>
  <c r="E24" i="77"/>
  <c r="E25" i="77"/>
  <c r="E26" i="77"/>
  <c r="E27" i="77"/>
  <c r="F10" i="76"/>
  <c r="E10" i="76" s="1"/>
  <c r="G10" i="76"/>
  <c r="H10" i="76"/>
  <c r="I10" i="76"/>
  <c r="J10" i="76"/>
  <c r="K10" i="76"/>
  <c r="E11" i="76"/>
  <c r="E12" i="76"/>
  <c r="E13" i="76"/>
  <c r="E14" i="76"/>
  <c r="E15" i="76"/>
  <c r="E16" i="76"/>
  <c r="E17" i="76"/>
  <c r="F18" i="76"/>
  <c r="E18" i="76" s="1"/>
  <c r="G18" i="76"/>
  <c r="H18" i="76"/>
  <c r="I18" i="76"/>
  <c r="J18" i="76"/>
  <c r="K18" i="76"/>
  <c r="E19" i="76"/>
  <c r="E20" i="76"/>
  <c r="E21" i="76"/>
  <c r="E22" i="76"/>
  <c r="E23" i="76"/>
  <c r="E24" i="76"/>
  <c r="E25" i="76"/>
  <c r="E26" i="76"/>
  <c r="F27" i="76"/>
  <c r="E27" i="76" s="1"/>
  <c r="G27" i="76"/>
  <c r="H27" i="76"/>
  <c r="I27" i="76"/>
  <c r="J27" i="76"/>
  <c r="K27" i="76"/>
  <c r="E28" i="76"/>
  <c r="E29" i="76"/>
  <c r="E30" i="76"/>
  <c r="E31" i="76"/>
  <c r="E32" i="76"/>
  <c r="F33" i="76"/>
  <c r="E33" i="76" s="1"/>
  <c r="G33" i="76"/>
  <c r="H33" i="76"/>
  <c r="I33" i="76"/>
  <c r="J33" i="76"/>
  <c r="K33" i="76"/>
  <c r="E34" i="76"/>
  <c r="E35" i="76"/>
  <c r="E36" i="76"/>
  <c r="E37" i="76"/>
  <c r="F10" i="75"/>
  <c r="G10" i="75"/>
  <c r="E10" i="75" s="1"/>
  <c r="H10" i="75"/>
  <c r="I10" i="75"/>
  <c r="J10" i="75"/>
  <c r="K10" i="75"/>
  <c r="E11" i="75"/>
  <c r="E12" i="75"/>
  <c r="F13" i="75"/>
  <c r="E13" i="75" s="1"/>
  <c r="G13" i="75"/>
  <c r="H13" i="75"/>
  <c r="I13" i="75"/>
  <c r="J13" i="75"/>
  <c r="K13" i="75"/>
  <c r="E14" i="75"/>
  <c r="E15" i="75"/>
  <c r="E16" i="75"/>
  <c r="E17" i="75"/>
  <c r="E18" i="75"/>
  <c r="F19" i="75"/>
  <c r="E19" i="75" s="1"/>
  <c r="G19" i="75"/>
  <c r="H19" i="75"/>
  <c r="I19" i="75"/>
  <c r="J19" i="75"/>
  <c r="K19" i="75"/>
  <c r="E20" i="75"/>
  <c r="E21" i="75"/>
  <c r="E22" i="75"/>
  <c r="E23" i="75"/>
  <c r="E24" i="75"/>
  <c r="E25" i="75"/>
  <c r="E26" i="75"/>
  <c r="E27" i="75"/>
  <c r="E28" i="75"/>
  <c r="E29" i="75"/>
  <c r="E30" i="75"/>
  <c r="E31" i="75"/>
  <c r="E32" i="75"/>
  <c r="E33" i="75"/>
  <c r="E34" i="75"/>
  <c r="E35" i="75"/>
  <c r="E36" i="75"/>
  <c r="E37" i="75"/>
  <c r="E38" i="75"/>
  <c r="E39" i="75"/>
  <c r="E40" i="75"/>
  <c r="E41" i="75"/>
  <c r="E42" i="75"/>
  <c r="E43" i="75"/>
  <c r="E44" i="75"/>
  <c r="E45" i="75"/>
  <c r="E46" i="75"/>
  <c r="E47" i="75"/>
  <c r="F48" i="75"/>
  <c r="E48" i="75" s="1"/>
  <c r="G48" i="75"/>
  <c r="H48" i="75"/>
  <c r="I48" i="75"/>
  <c r="J48" i="75"/>
  <c r="K48" i="75"/>
  <c r="E49" i="75"/>
  <c r="E50" i="75"/>
  <c r="E51" i="75"/>
  <c r="J10" i="74"/>
  <c r="F11" i="74"/>
  <c r="J11" i="74"/>
  <c r="F12" i="74"/>
  <c r="E12" i="74" s="1"/>
  <c r="G12" i="74"/>
  <c r="G11" i="74" s="1"/>
  <c r="G10" i="74" s="1"/>
  <c r="H12" i="74"/>
  <c r="H11" i="74" s="1"/>
  <c r="H10" i="74" s="1"/>
  <c r="I12" i="74"/>
  <c r="I11" i="74" s="1"/>
  <c r="I10" i="74" s="1"/>
  <c r="J12" i="74"/>
  <c r="K12" i="74"/>
  <c r="K11" i="74" s="1"/>
  <c r="K10" i="74" s="1"/>
  <c r="E13" i="74"/>
  <c r="E14" i="74"/>
  <c r="E15" i="74"/>
  <c r="E16" i="74"/>
  <c r="E17" i="74"/>
  <c r="E18" i="74"/>
  <c r="E19" i="74"/>
  <c r="E20" i="74"/>
  <c r="E21" i="74"/>
  <c r="E22" i="74"/>
  <c r="F10" i="73"/>
  <c r="F11" i="73"/>
  <c r="E11" i="73" s="1"/>
  <c r="G11" i="73"/>
  <c r="G10" i="73" s="1"/>
  <c r="H11" i="73"/>
  <c r="H10" i="73" s="1"/>
  <c r="E12" i="73"/>
  <c r="F13" i="73"/>
  <c r="E13" i="73" s="1"/>
  <c r="G13" i="73"/>
  <c r="H13" i="73"/>
  <c r="I13" i="73"/>
  <c r="I11" i="73" s="1"/>
  <c r="I10" i="73" s="1"/>
  <c r="J13" i="73"/>
  <c r="J11" i="73" s="1"/>
  <c r="J10" i="73" s="1"/>
  <c r="K13" i="73"/>
  <c r="K11" i="73" s="1"/>
  <c r="K10" i="73" s="1"/>
  <c r="E14" i="73"/>
  <c r="E15" i="73"/>
  <c r="E16" i="73"/>
  <c r="E17" i="73"/>
  <c r="E18" i="73"/>
  <c r="E19" i="73"/>
  <c r="E20" i="73"/>
  <c r="E21" i="73"/>
  <c r="E22" i="73"/>
  <c r="E23" i="73"/>
  <c r="G10" i="72"/>
  <c r="J10" i="72"/>
  <c r="G11" i="72"/>
  <c r="I11" i="72"/>
  <c r="I10" i="72" s="1"/>
  <c r="J11" i="72"/>
  <c r="K11" i="72"/>
  <c r="K10" i="72" s="1"/>
  <c r="E12" i="72"/>
  <c r="F13" i="72"/>
  <c r="E13" i="72" s="1"/>
  <c r="G13" i="72"/>
  <c r="H13" i="72"/>
  <c r="H11" i="72" s="1"/>
  <c r="H10" i="72" s="1"/>
  <c r="I13" i="72"/>
  <c r="J13" i="72"/>
  <c r="K13" i="72"/>
  <c r="E14" i="72"/>
  <c r="E15" i="72"/>
  <c r="E16" i="72"/>
  <c r="E17" i="72"/>
  <c r="E18" i="72"/>
  <c r="E19" i="72"/>
  <c r="E20" i="72"/>
  <c r="E21" i="72"/>
  <c r="E22" i="72"/>
  <c r="E23" i="72"/>
  <c r="G11" i="71"/>
  <c r="H11" i="71"/>
  <c r="G10" i="95"/>
  <c r="H10" i="95"/>
  <c r="F10" i="95" s="1"/>
  <c r="I10" i="95"/>
  <c r="F11" i="95"/>
  <c r="F12" i="95"/>
  <c r="F13" i="95"/>
  <c r="F14" i="95"/>
  <c r="F15" i="95"/>
  <c r="F16" i="95"/>
  <c r="F17" i="95"/>
  <c r="F18" i="95"/>
  <c r="F19" i="95"/>
  <c r="F20" i="95"/>
  <c r="F21" i="95"/>
  <c r="F22" i="95"/>
  <c r="F23" i="95"/>
  <c r="F24" i="95"/>
  <c r="F25" i="95"/>
  <c r="F26" i="95"/>
  <c r="F27" i="95"/>
  <c r="F28" i="95"/>
  <c r="F29" i="95"/>
  <c r="F10" i="94"/>
  <c r="G10" i="94"/>
  <c r="H10" i="94"/>
  <c r="G9" i="93"/>
  <c r="F9" i="93" s="1"/>
  <c r="H9" i="93"/>
  <c r="I9" i="93"/>
  <c r="J9" i="93"/>
  <c r="F10" i="93"/>
  <c r="F11" i="93"/>
  <c r="F12" i="93"/>
  <c r="F13" i="93"/>
  <c r="F14" i="93"/>
  <c r="F15" i="93"/>
  <c r="F16" i="93"/>
  <c r="F17" i="93"/>
  <c r="F18" i="93"/>
  <c r="F19" i="93"/>
  <c r="F20" i="93"/>
  <c r="F21" i="93"/>
  <c r="F22" i="93"/>
  <c r="F23" i="93"/>
  <c r="F24" i="93"/>
  <c r="F25" i="93"/>
  <c r="F26" i="93"/>
  <c r="F27" i="93"/>
  <c r="F28" i="93"/>
  <c r="G10" i="92"/>
  <c r="F10" i="92" s="1"/>
  <c r="H10" i="92"/>
  <c r="I10" i="92"/>
  <c r="F11" i="92"/>
  <c r="F12" i="92"/>
  <c r="F13" i="92"/>
  <c r="F14" i="92"/>
  <c r="F15" i="92"/>
  <c r="F16" i="92"/>
  <c r="F17" i="92"/>
  <c r="F18" i="92"/>
  <c r="F19" i="92"/>
  <c r="F20" i="92"/>
  <c r="F21" i="92"/>
  <c r="F22" i="92"/>
  <c r="F23" i="92"/>
  <c r="F24" i="92"/>
  <c r="F25" i="92"/>
  <c r="F26" i="92"/>
  <c r="F27" i="92"/>
  <c r="F28" i="92"/>
  <c r="F29" i="92"/>
  <c r="F30" i="92"/>
  <c r="F10" i="91"/>
  <c r="G10" i="91"/>
  <c r="H10" i="91"/>
  <c r="G9" i="90"/>
  <c r="F9" i="90" s="1"/>
  <c r="H9" i="90"/>
  <c r="I9" i="90"/>
  <c r="J9" i="90"/>
  <c r="F10" i="90"/>
  <c r="F11" i="90"/>
  <c r="F12" i="90"/>
  <c r="F13" i="90"/>
  <c r="F14" i="90"/>
  <c r="F15" i="90"/>
  <c r="F16" i="90"/>
  <c r="F17" i="90"/>
  <c r="F18" i="90"/>
  <c r="F19" i="90"/>
  <c r="F20" i="90"/>
  <c r="F21" i="90"/>
  <c r="F22" i="90"/>
  <c r="F23" i="90"/>
  <c r="F24" i="90"/>
  <c r="F25" i="90"/>
  <c r="F26" i="90"/>
  <c r="F27" i="90"/>
  <c r="F28" i="90"/>
  <c r="F29" i="90"/>
  <c r="F9" i="103"/>
  <c r="E9" i="103" s="1"/>
  <c r="G9" i="103"/>
  <c r="H9" i="103"/>
  <c r="I9" i="103"/>
  <c r="J9" i="103"/>
  <c r="K9" i="103"/>
  <c r="L9" i="103"/>
  <c r="M9" i="103"/>
  <c r="E10" i="103"/>
  <c r="E11" i="103"/>
  <c r="E12" i="103"/>
  <c r="E13" i="103"/>
  <c r="E14" i="103"/>
  <c r="E15" i="103"/>
  <c r="E16" i="103"/>
  <c r="E17" i="103"/>
  <c r="E18" i="103"/>
  <c r="E19" i="103"/>
  <c r="E20" i="103"/>
  <c r="F11" i="69"/>
  <c r="H11" i="69"/>
  <c r="J11" i="69"/>
  <c r="J10" i="69" s="1"/>
  <c r="L11" i="69"/>
  <c r="L10" i="69" s="1"/>
  <c r="N11" i="69"/>
  <c r="F12" i="69"/>
  <c r="E12" i="69" s="1"/>
  <c r="H12" i="69"/>
  <c r="H10" i="69" s="1"/>
  <c r="J12" i="69"/>
  <c r="L12" i="69"/>
  <c r="N12" i="69"/>
  <c r="N10" i="69" s="1"/>
  <c r="F13" i="69"/>
  <c r="H13" i="69"/>
  <c r="J13" i="69"/>
  <c r="E13" i="69" s="1"/>
  <c r="L13" i="69"/>
  <c r="N13" i="69"/>
  <c r="F14" i="69"/>
  <c r="E14" i="69" s="1"/>
  <c r="H14" i="69"/>
  <c r="J14" i="69"/>
  <c r="L14" i="69"/>
  <c r="N14" i="69"/>
  <c r="F15" i="69"/>
  <c r="H15" i="69"/>
  <c r="J15" i="69"/>
  <c r="E15" i="69" s="1"/>
  <c r="L15" i="69"/>
  <c r="N15" i="69"/>
  <c r="F16" i="69"/>
  <c r="E16" i="69" s="1"/>
  <c r="H16" i="69"/>
  <c r="J16" i="69"/>
  <c r="L16" i="69"/>
  <c r="N16" i="69"/>
  <c r="F17" i="69"/>
  <c r="H17" i="69"/>
  <c r="J17" i="69"/>
  <c r="E17" i="69" s="1"/>
  <c r="L17" i="69"/>
  <c r="N17" i="69"/>
  <c r="F18" i="69"/>
  <c r="E18" i="69" s="1"/>
  <c r="H18" i="69"/>
  <c r="J18" i="69"/>
  <c r="L18" i="69"/>
  <c r="N18" i="69"/>
  <c r="E19" i="69"/>
  <c r="E20" i="69"/>
  <c r="E21" i="69"/>
  <c r="E22" i="69"/>
  <c r="E23" i="69"/>
  <c r="E24" i="69"/>
  <c r="E25" i="69"/>
  <c r="F26" i="69"/>
  <c r="E26" i="69" s="1"/>
  <c r="H26" i="69"/>
  <c r="J26" i="69"/>
  <c r="L26" i="69"/>
  <c r="N26" i="69"/>
  <c r="E27" i="69"/>
  <c r="E28" i="69"/>
  <c r="E29" i="69"/>
  <c r="E30" i="69"/>
  <c r="E31" i="69"/>
  <c r="E32" i="69"/>
  <c r="E33" i="69"/>
  <c r="E9" i="89"/>
  <c r="F9" i="89"/>
  <c r="G9" i="89"/>
  <c r="H9" i="89"/>
  <c r="I9" i="89"/>
  <c r="J9" i="89"/>
  <c r="K9" i="89"/>
  <c r="L9" i="89"/>
  <c r="M9" i="89"/>
  <c r="E10" i="89"/>
  <c r="E11" i="89"/>
  <c r="F12" i="89"/>
  <c r="E12" i="89" s="1"/>
  <c r="G12" i="89"/>
  <c r="H12" i="89"/>
  <c r="I12" i="89"/>
  <c r="J12" i="89"/>
  <c r="K12" i="89"/>
  <c r="L12" i="89"/>
  <c r="M12" i="89"/>
  <c r="E13" i="89"/>
  <c r="E14" i="89"/>
  <c r="E15" i="89"/>
  <c r="F16" i="89"/>
  <c r="E16" i="89" s="1"/>
  <c r="G16" i="89"/>
  <c r="H16" i="89"/>
  <c r="I16" i="89"/>
  <c r="J16" i="89"/>
  <c r="K16" i="89"/>
  <c r="L16" i="89"/>
  <c r="M16" i="89"/>
  <c r="E17" i="89"/>
  <c r="E18" i="89"/>
  <c r="E19" i="89"/>
  <c r="E20" i="89"/>
  <c r="E21" i="89"/>
  <c r="F21" i="89"/>
  <c r="G21" i="89"/>
  <c r="H21" i="89"/>
  <c r="I21" i="89"/>
  <c r="J21" i="89"/>
  <c r="K21" i="89"/>
  <c r="L21" i="89"/>
  <c r="M21" i="89"/>
  <c r="E22" i="89"/>
  <c r="E23" i="89"/>
  <c r="F24" i="89"/>
  <c r="E24" i="89" s="1"/>
  <c r="G24" i="89"/>
  <c r="H24" i="89"/>
  <c r="I24" i="89"/>
  <c r="J24" i="89"/>
  <c r="K24" i="89"/>
  <c r="L24" i="89"/>
  <c r="M24" i="89"/>
  <c r="E25" i="89"/>
  <c r="E26" i="89"/>
  <c r="E27" i="89"/>
  <c r="F28" i="89"/>
  <c r="E28" i="89" s="1"/>
  <c r="G28" i="89"/>
  <c r="H28" i="89"/>
  <c r="I28" i="89"/>
  <c r="J28" i="89"/>
  <c r="K28" i="89"/>
  <c r="L28" i="89"/>
  <c r="M28" i="89"/>
  <c r="E29" i="89"/>
  <c r="E30" i="89"/>
  <c r="E31" i="89"/>
  <c r="E32" i="89"/>
  <c r="E33" i="89"/>
  <c r="E34" i="89"/>
  <c r="E35" i="89"/>
  <c r="F36" i="89"/>
  <c r="E36" i="89" s="1"/>
  <c r="G36" i="89"/>
  <c r="H36" i="89"/>
  <c r="I36" i="89"/>
  <c r="J36" i="89"/>
  <c r="K36" i="89"/>
  <c r="L36" i="89"/>
  <c r="M36" i="89"/>
  <c r="E37" i="89"/>
  <c r="E38" i="89"/>
  <c r="E39" i="89"/>
  <c r="E40" i="89"/>
  <c r="E41" i="89"/>
  <c r="E42" i="89"/>
  <c r="E43" i="89"/>
  <c r="F9" i="88"/>
  <c r="G9" i="88"/>
  <c r="H9" i="88"/>
  <c r="I9" i="88"/>
  <c r="E9" i="88" s="1"/>
  <c r="J9" i="88"/>
  <c r="K9" i="88"/>
  <c r="L9" i="88"/>
  <c r="E10" i="88"/>
  <c r="E11" i="88"/>
  <c r="E12" i="88"/>
  <c r="E13" i="88"/>
  <c r="E14" i="88"/>
  <c r="E15" i="88"/>
  <c r="E16" i="88"/>
  <c r="E17" i="88"/>
  <c r="E18" i="88"/>
  <c r="E19" i="88"/>
  <c r="E20" i="88"/>
  <c r="E21" i="88"/>
  <c r="E22" i="88"/>
  <c r="E23" i="88"/>
  <c r="E24" i="88"/>
  <c r="F10" i="87"/>
  <c r="E10" i="87" s="1"/>
  <c r="G10" i="87"/>
  <c r="H10" i="87"/>
  <c r="I10" i="87"/>
  <c r="J10" i="87"/>
  <c r="K10" i="87"/>
  <c r="E11" i="87"/>
  <c r="E12" i="87"/>
  <c r="E13" i="87"/>
  <c r="E14" i="87"/>
  <c r="E15" i="87"/>
  <c r="E16" i="87"/>
  <c r="E17" i="87"/>
  <c r="E18" i="87"/>
  <c r="F19" i="87"/>
  <c r="E19" i="87" s="1"/>
  <c r="G19" i="87"/>
  <c r="H19" i="87"/>
  <c r="I19" i="87"/>
  <c r="J19" i="87"/>
  <c r="E20" i="87"/>
  <c r="E21" i="87"/>
  <c r="E22" i="87"/>
  <c r="E23" i="87"/>
  <c r="E24" i="87"/>
  <c r="E25" i="87"/>
  <c r="E26" i="87"/>
  <c r="E27" i="87"/>
  <c r="F10" i="86"/>
  <c r="E10" i="86" s="1"/>
  <c r="H10" i="86"/>
  <c r="I10" i="86"/>
  <c r="J10" i="86"/>
  <c r="K10" i="86"/>
  <c r="L10" i="86"/>
  <c r="M10" i="86"/>
  <c r="N10" i="86"/>
  <c r="E11" i="86"/>
  <c r="E12" i="86"/>
  <c r="E13" i="86"/>
  <c r="E14" i="86"/>
  <c r="E15" i="86"/>
  <c r="E16" i="86"/>
  <c r="F17" i="86"/>
  <c r="E17" i="86" s="1"/>
  <c r="H17" i="86"/>
  <c r="I17" i="86"/>
  <c r="J17" i="86"/>
  <c r="K17" i="86"/>
  <c r="L17" i="86"/>
  <c r="M17" i="86"/>
  <c r="N17" i="86"/>
  <c r="E18" i="86"/>
  <c r="E19" i="86"/>
  <c r="E20" i="86"/>
  <c r="E21" i="86"/>
  <c r="E22" i="86"/>
  <c r="E23" i="86"/>
  <c r="E10" i="85"/>
  <c r="E9" i="85" s="1"/>
  <c r="F10" i="85"/>
  <c r="F9" i="85" s="1"/>
  <c r="G10" i="85"/>
  <c r="G9" i="85" s="1"/>
  <c r="H10" i="85"/>
  <c r="H9" i="85" s="1"/>
  <c r="E11" i="85"/>
  <c r="F11" i="85"/>
  <c r="G11" i="85"/>
  <c r="H11" i="85"/>
  <c r="E12" i="85"/>
  <c r="F12" i="85"/>
  <c r="G12" i="85"/>
  <c r="H12" i="85"/>
  <c r="E13" i="85"/>
  <c r="F13" i="85"/>
  <c r="G13" i="85"/>
  <c r="H13" i="85"/>
  <c r="E14" i="85"/>
  <c r="F14" i="85"/>
  <c r="G14" i="85"/>
  <c r="H14" i="85"/>
  <c r="E17" i="85"/>
  <c r="F17" i="85"/>
  <c r="G17" i="85"/>
  <c r="H17" i="85"/>
  <c r="E20" i="85"/>
  <c r="F20" i="85"/>
  <c r="G20" i="85"/>
  <c r="H20" i="85"/>
  <c r="E25" i="85"/>
  <c r="F25" i="85"/>
  <c r="G25" i="85"/>
  <c r="H25" i="85"/>
  <c r="E28" i="85"/>
  <c r="F28" i="85"/>
  <c r="G28" i="85"/>
  <c r="H28" i="85"/>
  <c r="E31" i="85"/>
  <c r="F31" i="85"/>
  <c r="G31" i="85"/>
  <c r="H31" i="85"/>
  <c r="E34" i="85"/>
  <c r="F34" i="85"/>
  <c r="G34" i="85"/>
  <c r="H34" i="85"/>
  <c r="E39" i="85"/>
  <c r="F39" i="85"/>
  <c r="G39" i="85"/>
  <c r="H39" i="85"/>
  <c r="E44" i="85"/>
  <c r="F44" i="85"/>
  <c r="G44" i="85"/>
  <c r="H44" i="85"/>
  <c r="E46" i="85"/>
  <c r="F46" i="85"/>
  <c r="G46" i="85"/>
  <c r="H46" i="85"/>
  <c r="E51" i="85"/>
  <c r="F51" i="85"/>
  <c r="G51" i="85"/>
  <c r="H51" i="85"/>
  <c r="E56" i="85"/>
  <c r="F56" i="85"/>
  <c r="G56" i="85"/>
  <c r="H56" i="85"/>
  <c r="E61" i="85"/>
  <c r="F61" i="85"/>
  <c r="G61" i="85"/>
  <c r="H61" i="85"/>
  <c r="E64" i="85"/>
  <c r="F64" i="85"/>
  <c r="G64" i="85"/>
  <c r="H64" i="85"/>
  <c r="E69" i="85"/>
  <c r="F69" i="85"/>
  <c r="G69" i="85"/>
  <c r="H69" i="85"/>
  <c r="E73" i="85"/>
  <c r="F73" i="85"/>
  <c r="G73" i="85"/>
  <c r="H73" i="85"/>
  <c r="E76" i="85"/>
  <c r="F76" i="85"/>
  <c r="G76" i="85"/>
  <c r="H76" i="85"/>
  <c r="E78" i="85"/>
  <c r="F78" i="85"/>
  <c r="G78" i="85"/>
  <c r="H78" i="85"/>
  <c r="E81" i="85"/>
  <c r="F81" i="85"/>
  <c r="G81" i="85"/>
  <c r="H81" i="85"/>
  <c r="E84" i="85"/>
  <c r="F84" i="85"/>
  <c r="G84" i="85"/>
  <c r="H84" i="85"/>
  <c r="E89" i="85"/>
  <c r="F89" i="85"/>
  <c r="G89" i="85"/>
  <c r="H89" i="85"/>
  <c r="E92" i="85"/>
  <c r="F92" i="85"/>
  <c r="G92" i="85"/>
  <c r="H92" i="85"/>
  <c r="E97" i="85"/>
  <c r="F97" i="85"/>
  <c r="G97" i="85"/>
  <c r="H97" i="85"/>
  <c r="E100" i="85"/>
  <c r="F100" i="85"/>
  <c r="G100" i="85"/>
  <c r="H100" i="85"/>
  <c r="E103" i="85"/>
  <c r="F103" i="85"/>
  <c r="G103" i="85"/>
  <c r="H103" i="85"/>
  <c r="E106" i="85"/>
  <c r="F106" i="85"/>
  <c r="G106" i="85"/>
  <c r="H106" i="85"/>
  <c r="E111" i="85"/>
  <c r="F111" i="85"/>
  <c r="G111" i="85"/>
  <c r="H111" i="85"/>
  <c r="E114" i="85"/>
  <c r="F114" i="85"/>
  <c r="G114" i="85"/>
  <c r="H114" i="85"/>
  <c r="E117" i="85"/>
  <c r="F117" i="85"/>
  <c r="G117" i="85"/>
  <c r="H117" i="85"/>
  <c r="E121" i="85"/>
  <c r="F121" i="85"/>
  <c r="G121" i="85"/>
  <c r="H121" i="85"/>
  <c r="E125" i="85"/>
  <c r="F125" i="85"/>
  <c r="G125" i="85"/>
  <c r="H125" i="85"/>
  <c r="E128" i="85"/>
  <c r="F128" i="85"/>
  <c r="G128" i="85"/>
  <c r="H128" i="85"/>
  <c r="E131" i="85"/>
  <c r="F131" i="85"/>
  <c r="G131" i="85"/>
  <c r="E131" i="84" s="1"/>
  <c r="H131" i="85"/>
  <c r="E136" i="85"/>
  <c r="F136" i="85"/>
  <c r="G136" i="85"/>
  <c r="H136" i="85"/>
  <c r="E139" i="85"/>
  <c r="F139" i="85"/>
  <c r="G139" i="85"/>
  <c r="H139" i="85"/>
  <c r="E144" i="85"/>
  <c r="F144" i="85"/>
  <c r="G144" i="85"/>
  <c r="E144" i="84" s="1"/>
  <c r="H144" i="85"/>
  <c r="E148" i="85"/>
  <c r="F148" i="85"/>
  <c r="G148" i="85"/>
  <c r="H148" i="85"/>
  <c r="E150" i="85"/>
  <c r="F150" i="85"/>
  <c r="G150" i="85"/>
  <c r="H150" i="85"/>
  <c r="E153" i="85"/>
  <c r="F153" i="85"/>
  <c r="G153" i="85"/>
  <c r="H153" i="85"/>
  <c r="E156" i="85"/>
  <c r="F156" i="85"/>
  <c r="G156" i="85"/>
  <c r="H156" i="85"/>
  <c r="E161" i="85"/>
  <c r="F161" i="85"/>
  <c r="G161" i="85"/>
  <c r="H161" i="85"/>
  <c r="E163" i="85"/>
  <c r="F163" i="85"/>
  <c r="G163" i="85"/>
  <c r="H163" i="85"/>
  <c r="E166" i="85"/>
  <c r="F166" i="85"/>
  <c r="G166" i="85"/>
  <c r="H166" i="85"/>
  <c r="E169" i="85"/>
  <c r="F169" i="85"/>
  <c r="G169" i="85"/>
  <c r="H169" i="85"/>
  <c r="E172" i="85"/>
  <c r="F172" i="85"/>
  <c r="G172" i="85"/>
  <c r="H172" i="85"/>
  <c r="E175" i="85"/>
  <c r="F175" i="85"/>
  <c r="G175" i="85"/>
  <c r="H175" i="85"/>
  <c r="E178" i="85"/>
  <c r="F178" i="85"/>
  <c r="G178" i="85"/>
  <c r="H178" i="85"/>
  <c r="E181" i="85"/>
  <c r="F181" i="85"/>
  <c r="G181" i="85"/>
  <c r="H181" i="85"/>
  <c r="E184" i="85"/>
  <c r="F184" i="85"/>
  <c r="G184" i="85"/>
  <c r="H184" i="85"/>
  <c r="E189" i="85"/>
  <c r="F189" i="85"/>
  <c r="G189" i="85"/>
  <c r="H189" i="85"/>
  <c r="E194" i="85"/>
  <c r="F194" i="85"/>
  <c r="G194" i="85"/>
  <c r="H194" i="85"/>
  <c r="E198" i="85"/>
  <c r="F198" i="85"/>
  <c r="G198" i="85"/>
  <c r="H198" i="85"/>
  <c r="E201" i="85"/>
  <c r="F201" i="85"/>
  <c r="G201" i="85"/>
  <c r="H201" i="85"/>
  <c r="E204" i="85"/>
  <c r="F204" i="85"/>
  <c r="G204" i="85"/>
  <c r="E204" i="84" s="1"/>
  <c r="H204" i="85"/>
  <c r="E207" i="85"/>
  <c r="F207" i="85"/>
  <c r="G207" i="85"/>
  <c r="H207" i="85"/>
  <c r="E212" i="85"/>
  <c r="F212" i="85"/>
  <c r="G212" i="85"/>
  <c r="H212" i="85"/>
  <c r="E217" i="85"/>
  <c r="F217" i="85"/>
  <c r="G217" i="85"/>
  <c r="H217" i="85"/>
  <c r="E220" i="85"/>
  <c r="F220" i="85"/>
  <c r="G220" i="85"/>
  <c r="H220" i="85"/>
  <c r="E225" i="85"/>
  <c r="F225" i="85"/>
  <c r="G225" i="85"/>
  <c r="H225" i="85"/>
  <c r="E230" i="85"/>
  <c r="F230" i="85"/>
  <c r="G230" i="85"/>
  <c r="H230" i="85"/>
  <c r="E233" i="85"/>
  <c r="F233" i="85"/>
  <c r="G233" i="85"/>
  <c r="H233" i="85"/>
  <c r="E236" i="85"/>
  <c r="F236" i="85"/>
  <c r="G236" i="85"/>
  <c r="H236" i="85"/>
  <c r="E239" i="85"/>
  <c r="F239" i="85"/>
  <c r="G239" i="85"/>
  <c r="E239" i="84" s="1"/>
  <c r="H239" i="85"/>
  <c r="E242" i="85"/>
  <c r="F242" i="85"/>
  <c r="G242" i="85"/>
  <c r="H242" i="85"/>
  <c r="E246" i="85"/>
  <c r="F246" i="85"/>
  <c r="G246" i="85"/>
  <c r="H246" i="85"/>
  <c r="E250" i="85"/>
  <c r="F250" i="85"/>
  <c r="G250" i="85"/>
  <c r="H250" i="85"/>
  <c r="E254" i="85"/>
  <c r="F254" i="85"/>
  <c r="G254" i="85"/>
  <c r="H254" i="85"/>
  <c r="E259" i="85"/>
  <c r="F259" i="85"/>
  <c r="G259" i="85"/>
  <c r="H259" i="85"/>
  <c r="E262" i="85"/>
  <c r="F262" i="85"/>
  <c r="G262" i="85"/>
  <c r="H262" i="85"/>
  <c r="E265" i="85"/>
  <c r="F265" i="85"/>
  <c r="G265" i="85"/>
  <c r="H265" i="85"/>
  <c r="E270" i="85"/>
  <c r="F270" i="85"/>
  <c r="G270" i="85"/>
  <c r="H270" i="85"/>
  <c r="E273" i="85"/>
  <c r="F273" i="85"/>
  <c r="G273" i="85"/>
  <c r="H273" i="85"/>
  <c r="E278" i="85"/>
  <c r="F278" i="85"/>
  <c r="G278" i="85"/>
  <c r="H278" i="85"/>
  <c r="E283" i="85"/>
  <c r="F283" i="85"/>
  <c r="G283" i="85"/>
  <c r="H283" i="85"/>
  <c r="E287" i="85"/>
  <c r="F287" i="85"/>
  <c r="G287" i="85"/>
  <c r="E287" i="84" s="1"/>
  <c r="H287" i="85"/>
  <c r="E290" i="85"/>
  <c r="F290" i="85"/>
  <c r="G290" i="85"/>
  <c r="H290" i="85"/>
  <c r="E293" i="85"/>
  <c r="F293" i="85"/>
  <c r="G293" i="85"/>
  <c r="H293" i="85"/>
  <c r="E296" i="85"/>
  <c r="F296" i="85"/>
  <c r="G296" i="85"/>
  <c r="H296" i="85"/>
  <c r="E301" i="85"/>
  <c r="F301" i="85"/>
  <c r="G301" i="85"/>
  <c r="H301" i="85"/>
  <c r="E304" i="85"/>
  <c r="F304" i="85"/>
  <c r="G304" i="85"/>
  <c r="H304" i="85"/>
  <c r="E307" i="85"/>
  <c r="F307" i="85"/>
  <c r="G307" i="85"/>
  <c r="H307" i="85"/>
  <c r="E311" i="85"/>
  <c r="F311" i="85"/>
  <c r="G311" i="85"/>
  <c r="H311" i="85"/>
  <c r="E314" i="85"/>
  <c r="F314" i="85"/>
  <c r="G314" i="85"/>
  <c r="H314" i="85"/>
  <c r="E319" i="85"/>
  <c r="F319" i="85"/>
  <c r="G319" i="85"/>
  <c r="H319" i="85"/>
  <c r="E324" i="85"/>
  <c r="F324" i="85"/>
  <c r="G324" i="85"/>
  <c r="H324" i="85"/>
  <c r="E327" i="85"/>
  <c r="F327" i="85"/>
  <c r="G327" i="85"/>
  <c r="H327" i="85"/>
  <c r="E331" i="85"/>
  <c r="F331" i="85"/>
  <c r="G331" i="85"/>
  <c r="H331" i="85"/>
  <c r="E334" i="85"/>
  <c r="F334" i="85"/>
  <c r="G334" i="85"/>
  <c r="H334" i="85"/>
  <c r="E337" i="85"/>
  <c r="F337" i="85"/>
  <c r="G337" i="85"/>
  <c r="H337" i="85"/>
  <c r="E342" i="85"/>
  <c r="F342" i="85"/>
  <c r="G342" i="85"/>
  <c r="H342" i="85"/>
  <c r="E345" i="85"/>
  <c r="F345" i="85"/>
  <c r="G345" i="85"/>
  <c r="H345" i="85"/>
  <c r="E350" i="85"/>
  <c r="F350" i="85"/>
  <c r="G350" i="85"/>
  <c r="H350" i="85"/>
  <c r="E354" i="85"/>
  <c r="F354" i="85"/>
  <c r="G354" i="85"/>
  <c r="H354" i="85"/>
  <c r="E359" i="85"/>
  <c r="F359" i="85"/>
  <c r="G359" i="85"/>
  <c r="H359" i="85"/>
  <c r="E362" i="85"/>
  <c r="F362" i="85"/>
  <c r="G362" i="85"/>
  <c r="H362" i="85"/>
  <c r="E365" i="85"/>
  <c r="F365" i="85"/>
  <c r="G365" i="85"/>
  <c r="H365" i="85"/>
  <c r="E370" i="85"/>
  <c r="F370" i="85"/>
  <c r="G370" i="85"/>
  <c r="H370" i="85"/>
  <c r="E373" i="85"/>
  <c r="F373" i="85"/>
  <c r="G373" i="85"/>
  <c r="H373" i="85"/>
  <c r="E376" i="85"/>
  <c r="F376" i="85"/>
  <c r="G376" i="85"/>
  <c r="H376" i="85"/>
  <c r="E381" i="85"/>
  <c r="F381" i="85"/>
  <c r="G381" i="85"/>
  <c r="H381" i="85"/>
  <c r="E384" i="85"/>
  <c r="F384" i="85"/>
  <c r="G384" i="85"/>
  <c r="H384" i="85"/>
  <c r="E387" i="85"/>
  <c r="F387" i="85"/>
  <c r="G387" i="85"/>
  <c r="H387" i="85"/>
  <c r="E392" i="85"/>
  <c r="F392" i="85"/>
  <c r="G392" i="85"/>
  <c r="H392" i="85"/>
  <c r="E394" i="85"/>
  <c r="F394" i="85"/>
  <c r="G394" i="85"/>
  <c r="H394" i="85"/>
  <c r="E396" i="85"/>
  <c r="F396" i="85"/>
  <c r="G396" i="85"/>
  <c r="E396" i="84" s="1"/>
  <c r="H396" i="85"/>
  <c r="E399" i="85"/>
  <c r="F399" i="85"/>
  <c r="G399" i="85"/>
  <c r="H399" i="85"/>
  <c r="E403" i="85"/>
  <c r="F403" i="85"/>
  <c r="G403" i="85"/>
  <c r="H403" i="85"/>
  <c r="E406" i="85"/>
  <c r="F406" i="85"/>
  <c r="G406" i="85"/>
  <c r="H406" i="85"/>
  <c r="E411" i="85"/>
  <c r="F411" i="85"/>
  <c r="G411" i="85"/>
  <c r="H411" i="85"/>
  <c r="E414" i="85"/>
  <c r="F414" i="85"/>
  <c r="G414" i="85"/>
  <c r="H414" i="85"/>
  <c r="E419" i="85"/>
  <c r="F419" i="85"/>
  <c r="G419" i="85"/>
  <c r="E419" i="84" s="1"/>
  <c r="H419" i="85"/>
  <c r="E423" i="85"/>
  <c r="F423" i="85"/>
  <c r="G423" i="85"/>
  <c r="H423" i="85"/>
  <c r="E426" i="85"/>
  <c r="F426" i="85"/>
  <c r="G426" i="85"/>
  <c r="H426" i="85"/>
  <c r="E431" i="85"/>
  <c r="F431" i="85"/>
  <c r="G431" i="85"/>
  <c r="E431" i="84" s="1"/>
  <c r="H431" i="85"/>
  <c r="E436" i="85"/>
  <c r="F436" i="85"/>
  <c r="G436" i="85"/>
  <c r="H436" i="85"/>
  <c r="E439" i="85"/>
  <c r="F439" i="85"/>
  <c r="G439" i="85"/>
  <c r="H439" i="85"/>
  <c r="E443" i="85"/>
  <c r="F443" i="85"/>
  <c r="G443" i="85"/>
  <c r="E443" i="84" s="1"/>
  <c r="H443" i="85"/>
  <c r="E448" i="85"/>
  <c r="F448" i="85"/>
  <c r="G448" i="85"/>
  <c r="H448" i="85"/>
  <c r="E453" i="85"/>
  <c r="F453" i="85"/>
  <c r="G453" i="85"/>
  <c r="H453" i="85"/>
  <c r="E456" i="85"/>
  <c r="F456" i="85"/>
  <c r="G456" i="85"/>
  <c r="E456" i="84" s="1"/>
  <c r="H456" i="85"/>
  <c r="E461" i="85"/>
  <c r="F461" i="85"/>
  <c r="G461" i="85"/>
  <c r="H461" i="85"/>
  <c r="E464" i="85"/>
  <c r="F464" i="85"/>
  <c r="G464" i="85"/>
  <c r="H464" i="85"/>
  <c r="E468" i="85"/>
  <c r="F468" i="85"/>
  <c r="G468" i="85"/>
  <c r="E468" i="84" s="1"/>
  <c r="H468" i="85"/>
  <c r="E473" i="85"/>
  <c r="F473" i="85"/>
  <c r="G473" i="85"/>
  <c r="H473" i="85"/>
  <c r="E478" i="85"/>
  <c r="F478" i="85"/>
  <c r="G478" i="85"/>
  <c r="H478" i="85"/>
  <c r="E483" i="85"/>
  <c r="F483" i="85"/>
  <c r="G483" i="85"/>
  <c r="H483" i="85"/>
  <c r="E487" i="85"/>
  <c r="F487" i="85"/>
  <c r="G487" i="85"/>
  <c r="H487" i="85"/>
  <c r="E490" i="85"/>
  <c r="F490" i="85"/>
  <c r="G490" i="85"/>
  <c r="H490" i="85"/>
  <c r="E495" i="85"/>
  <c r="F495" i="85"/>
  <c r="G495" i="85"/>
  <c r="H495" i="85"/>
  <c r="E498" i="85"/>
  <c r="F498" i="85"/>
  <c r="G498" i="85"/>
  <c r="H498" i="85"/>
  <c r="E503" i="85"/>
  <c r="F503" i="85"/>
  <c r="G503" i="85"/>
  <c r="H503" i="85"/>
  <c r="E508" i="85"/>
  <c r="F508" i="85"/>
  <c r="G508" i="85"/>
  <c r="H508" i="85"/>
  <c r="E512" i="85"/>
  <c r="F512" i="85"/>
  <c r="G512" i="85"/>
  <c r="H512" i="85"/>
  <c r="E516" i="85"/>
  <c r="F516" i="85"/>
  <c r="G516" i="85"/>
  <c r="H516" i="85"/>
  <c r="E521" i="85"/>
  <c r="F521" i="85"/>
  <c r="G521" i="85"/>
  <c r="H521" i="85"/>
  <c r="E526" i="85"/>
  <c r="F526" i="85"/>
  <c r="G526" i="85"/>
  <c r="H526" i="85"/>
  <c r="E531" i="85"/>
  <c r="F531" i="85"/>
  <c r="G531" i="85"/>
  <c r="H531" i="85"/>
  <c r="E536" i="85"/>
  <c r="F536" i="85"/>
  <c r="G536" i="85"/>
  <c r="H536" i="85"/>
  <c r="E540" i="85"/>
  <c r="F540" i="85"/>
  <c r="G540" i="85"/>
  <c r="H540" i="85"/>
  <c r="E543" i="85"/>
  <c r="F543" i="85"/>
  <c r="G543" i="85"/>
  <c r="H543" i="85"/>
  <c r="E546" i="85"/>
  <c r="F546" i="85"/>
  <c r="G546" i="85"/>
  <c r="H546" i="85"/>
  <c r="E549" i="85"/>
  <c r="F549" i="85"/>
  <c r="G549" i="85"/>
  <c r="H549" i="85"/>
  <c r="E554" i="85"/>
  <c r="F554" i="85"/>
  <c r="G554" i="85"/>
  <c r="H554" i="85"/>
  <c r="E558" i="85"/>
  <c r="F558" i="85"/>
  <c r="G558" i="85"/>
  <c r="H558" i="85"/>
  <c r="E561" i="85"/>
  <c r="F561" i="85"/>
  <c r="G561" i="85"/>
  <c r="H561" i="85"/>
  <c r="E566" i="85"/>
  <c r="F566" i="85"/>
  <c r="G566" i="85"/>
  <c r="H566" i="85"/>
  <c r="E569" i="85"/>
  <c r="F569" i="85"/>
  <c r="G569" i="85"/>
  <c r="H569" i="85"/>
  <c r="E573" i="85"/>
  <c r="F573" i="85"/>
  <c r="G573" i="85"/>
  <c r="H573" i="85"/>
  <c r="E576" i="85"/>
  <c r="F576" i="85"/>
  <c r="G576" i="85"/>
  <c r="H576" i="85"/>
  <c r="E581" i="85"/>
  <c r="F581" i="85"/>
  <c r="G581" i="85"/>
  <c r="H581" i="85"/>
  <c r="E584" i="85"/>
  <c r="F584" i="85"/>
  <c r="G584" i="85"/>
  <c r="H584" i="85"/>
  <c r="E586" i="85"/>
  <c r="F586" i="85"/>
  <c r="G586" i="85"/>
  <c r="H586" i="85"/>
  <c r="E589" i="85"/>
  <c r="F589" i="85"/>
  <c r="G589" i="85"/>
  <c r="H589" i="85"/>
  <c r="E592" i="85"/>
  <c r="F592" i="85"/>
  <c r="G592" i="85"/>
  <c r="H592" i="85"/>
  <c r="E596" i="85"/>
  <c r="F596" i="85"/>
  <c r="G596" i="85"/>
  <c r="H596" i="85"/>
  <c r="E599" i="85"/>
  <c r="F599" i="85"/>
  <c r="G599" i="85"/>
  <c r="E599" i="84" s="1"/>
  <c r="H599" i="85"/>
  <c r="E602" i="85"/>
  <c r="F602" i="85"/>
  <c r="G602" i="85"/>
  <c r="H602" i="85"/>
  <c r="E606" i="85"/>
  <c r="F606" i="85"/>
  <c r="G606" i="85"/>
  <c r="H606" i="85"/>
  <c r="E609" i="85"/>
  <c r="F609" i="85"/>
  <c r="G609" i="85"/>
  <c r="H609" i="85"/>
  <c r="E612" i="85"/>
  <c r="F612" i="85"/>
  <c r="G612" i="85"/>
  <c r="H612" i="85"/>
  <c r="E615" i="85"/>
  <c r="F615" i="85"/>
  <c r="G615" i="85"/>
  <c r="H615" i="85"/>
  <c r="E620" i="85"/>
  <c r="F620" i="85"/>
  <c r="G620" i="85"/>
  <c r="H620" i="85"/>
  <c r="E624" i="85"/>
  <c r="F624" i="85"/>
  <c r="G624" i="85"/>
  <c r="H624" i="85"/>
  <c r="E626" i="85"/>
  <c r="F626" i="85"/>
  <c r="G626" i="85"/>
  <c r="H626" i="85"/>
  <c r="E629" i="85"/>
  <c r="F629" i="85"/>
  <c r="G629" i="85"/>
  <c r="H629" i="85"/>
  <c r="E632" i="85"/>
  <c r="F632" i="85"/>
  <c r="G632" i="85"/>
  <c r="H632" i="85"/>
  <c r="E637" i="85"/>
  <c r="F637" i="85"/>
  <c r="G637" i="85"/>
  <c r="H637" i="85"/>
  <c r="E639" i="85"/>
  <c r="F639" i="85"/>
  <c r="G639" i="85"/>
  <c r="H639" i="85"/>
  <c r="E642" i="85"/>
  <c r="F642" i="85"/>
  <c r="G642" i="85"/>
  <c r="H642" i="85"/>
  <c r="E647" i="85"/>
  <c r="F647" i="85"/>
  <c r="G647" i="85"/>
  <c r="H647" i="85"/>
  <c r="E650" i="85"/>
  <c r="F650" i="85"/>
  <c r="G650" i="85"/>
  <c r="H650" i="85"/>
  <c r="E653" i="85"/>
  <c r="F653" i="85"/>
  <c r="G653" i="85"/>
  <c r="H653" i="85"/>
  <c r="E657" i="85"/>
  <c r="F657" i="85"/>
  <c r="G657" i="85"/>
  <c r="H657" i="85"/>
  <c r="E660" i="85"/>
  <c r="F660" i="85"/>
  <c r="G660" i="85"/>
  <c r="H660" i="85"/>
  <c r="E662" i="85"/>
  <c r="F662" i="85"/>
  <c r="G662" i="85"/>
  <c r="H662" i="85"/>
  <c r="E664" i="85"/>
  <c r="F664" i="85"/>
  <c r="G664" i="85"/>
  <c r="H664" i="85"/>
  <c r="E668" i="85"/>
  <c r="F668" i="85"/>
  <c r="G668" i="85"/>
  <c r="H668" i="85"/>
  <c r="E673" i="85"/>
  <c r="F673" i="85"/>
  <c r="G673" i="85"/>
  <c r="H673" i="85"/>
  <c r="E678" i="85"/>
  <c r="F678" i="85"/>
  <c r="G678" i="85"/>
  <c r="H678" i="85"/>
  <c r="E681" i="85"/>
  <c r="F681" i="85"/>
  <c r="G681" i="85"/>
  <c r="E681" i="84" s="1"/>
  <c r="H681" i="85"/>
  <c r="E683" i="85"/>
  <c r="F683" i="85"/>
  <c r="G683" i="85"/>
  <c r="H683" i="85"/>
  <c r="E686" i="85"/>
  <c r="F686" i="85"/>
  <c r="G686" i="85"/>
  <c r="H686" i="85"/>
  <c r="E689" i="85"/>
  <c r="F689" i="85"/>
  <c r="G689" i="85"/>
  <c r="H689" i="85"/>
  <c r="E694" i="85"/>
  <c r="F694" i="85"/>
  <c r="G694" i="85"/>
  <c r="H694" i="85"/>
  <c r="E697" i="85"/>
  <c r="F697" i="85"/>
  <c r="G697" i="85"/>
  <c r="H697" i="85"/>
  <c r="E702" i="85"/>
  <c r="F702" i="85"/>
  <c r="G702" i="85"/>
  <c r="H702" i="85"/>
  <c r="E705" i="85"/>
  <c r="F705" i="85"/>
  <c r="G705" i="85"/>
  <c r="H705" i="85"/>
  <c r="E709" i="85"/>
  <c r="F709" i="85"/>
  <c r="G709" i="85"/>
  <c r="H709" i="85"/>
  <c r="E714" i="85"/>
  <c r="F714" i="85"/>
  <c r="G714" i="85"/>
  <c r="H714" i="85"/>
  <c r="E719" i="85"/>
  <c r="F719" i="85"/>
  <c r="G719" i="85"/>
  <c r="H719" i="85"/>
  <c r="E722" i="85"/>
  <c r="F722" i="85"/>
  <c r="G722" i="85"/>
  <c r="H722" i="85"/>
  <c r="E725" i="85"/>
  <c r="F725" i="85"/>
  <c r="G725" i="85"/>
  <c r="H725" i="85"/>
  <c r="E728" i="85"/>
  <c r="F728" i="85"/>
  <c r="G728" i="85"/>
  <c r="H728" i="85"/>
  <c r="E731" i="85"/>
  <c r="F731" i="85"/>
  <c r="G731" i="85"/>
  <c r="H731" i="85"/>
  <c r="E736" i="85"/>
  <c r="F736" i="85"/>
  <c r="G736" i="85"/>
  <c r="H736" i="85"/>
  <c r="E741" i="85"/>
  <c r="F741" i="85"/>
  <c r="G741" i="85"/>
  <c r="H741" i="85"/>
  <c r="E745" i="85"/>
  <c r="F745" i="85"/>
  <c r="G745" i="85"/>
  <c r="H745" i="85"/>
  <c r="E750" i="85"/>
  <c r="F750" i="85"/>
  <c r="G750" i="85"/>
  <c r="H750" i="85"/>
  <c r="E754" i="85"/>
  <c r="F754" i="85"/>
  <c r="G754" i="85"/>
  <c r="H754" i="85"/>
  <c r="E757" i="85"/>
  <c r="F757" i="85"/>
  <c r="G757" i="85"/>
  <c r="H757" i="85"/>
  <c r="E762" i="85"/>
  <c r="F762" i="85"/>
  <c r="G762" i="85"/>
  <c r="H762" i="85"/>
  <c r="E765" i="85"/>
  <c r="F765" i="85"/>
  <c r="G765" i="85"/>
  <c r="H765" i="85"/>
  <c r="E770" i="85"/>
  <c r="F770" i="85"/>
  <c r="G770" i="85"/>
  <c r="H770" i="85"/>
  <c r="E773" i="85"/>
  <c r="F773" i="85"/>
  <c r="G773" i="85"/>
  <c r="H773" i="85"/>
  <c r="E776" i="85"/>
  <c r="F776" i="85"/>
  <c r="G776" i="85"/>
  <c r="H776" i="85"/>
  <c r="E780" i="85"/>
  <c r="F780" i="85"/>
  <c r="G780" i="85"/>
  <c r="H780" i="85"/>
  <c r="E783" i="85"/>
  <c r="F783" i="85"/>
  <c r="G783" i="85"/>
  <c r="H783" i="85"/>
  <c r="E785" i="85"/>
  <c r="F785" i="85"/>
  <c r="G785" i="85"/>
  <c r="H785" i="85"/>
  <c r="E788" i="85"/>
  <c r="F788" i="85"/>
  <c r="G788" i="85"/>
  <c r="H788" i="85"/>
  <c r="E791" i="85"/>
  <c r="F791" i="85"/>
  <c r="G791" i="85"/>
  <c r="H791" i="85"/>
  <c r="E796" i="85"/>
  <c r="F796" i="85"/>
  <c r="G796" i="85"/>
  <c r="H796" i="85"/>
  <c r="E798" i="85"/>
  <c r="F798" i="85"/>
  <c r="G798" i="85"/>
  <c r="H798" i="85"/>
  <c r="G9" i="84"/>
  <c r="F10" i="84"/>
  <c r="G10" i="84"/>
  <c r="F11" i="84"/>
  <c r="E11" i="84" s="1"/>
  <c r="G11" i="84"/>
  <c r="H11" i="84"/>
  <c r="I11" i="84"/>
  <c r="E12" i="84"/>
  <c r="F12" i="84"/>
  <c r="G12" i="84"/>
  <c r="H12" i="84"/>
  <c r="I12" i="84"/>
  <c r="F13" i="84"/>
  <c r="E13" i="84" s="1"/>
  <c r="G13" i="84"/>
  <c r="H13" i="84"/>
  <c r="I13" i="84"/>
  <c r="F14" i="84"/>
  <c r="E14" i="84" s="1"/>
  <c r="G14" i="84"/>
  <c r="H14" i="84"/>
  <c r="I14" i="84"/>
  <c r="E15" i="84"/>
  <c r="E16" i="84"/>
  <c r="F17" i="84"/>
  <c r="E17" i="84" s="1"/>
  <c r="G17" i="84"/>
  <c r="H17" i="84"/>
  <c r="I17" i="84"/>
  <c r="E18" i="84"/>
  <c r="E19" i="84"/>
  <c r="E20" i="84"/>
  <c r="F20" i="84"/>
  <c r="G20" i="84"/>
  <c r="H20" i="84"/>
  <c r="I20" i="84"/>
  <c r="E21" i="84"/>
  <c r="E22" i="84"/>
  <c r="E23" i="84"/>
  <c r="E24" i="84"/>
  <c r="F25" i="84"/>
  <c r="G25" i="84"/>
  <c r="E25" i="84" s="1"/>
  <c r="H25" i="84"/>
  <c r="I25" i="84"/>
  <c r="E26" i="84"/>
  <c r="E27" i="84"/>
  <c r="E28" i="84"/>
  <c r="F28" i="84"/>
  <c r="G28" i="84"/>
  <c r="H28" i="84"/>
  <c r="I28" i="84"/>
  <c r="E29" i="84"/>
  <c r="E30" i="84"/>
  <c r="F31" i="84"/>
  <c r="E31" i="84" s="1"/>
  <c r="G31" i="84"/>
  <c r="H31" i="84"/>
  <c r="I31" i="84"/>
  <c r="E32" i="84"/>
  <c r="E33" i="84"/>
  <c r="F34" i="84"/>
  <c r="E34" i="84" s="1"/>
  <c r="G34" i="84"/>
  <c r="H34" i="84"/>
  <c r="I34" i="84"/>
  <c r="E35" i="84"/>
  <c r="E36" i="84"/>
  <c r="E37" i="84"/>
  <c r="E38" i="84"/>
  <c r="E39" i="84"/>
  <c r="F39" i="84"/>
  <c r="G39" i="84"/>
  <c r="H39" i="84"/>
  <c r="I39" i="84"/>
  <c r="E40" i="84"/>
  <c r="E41" i="84"/>
  <c r="E42" i="84"/>
  <c r="E43" i="84"/>
  <c r="E44" i="84"/>
  <c r="F44" i="84"/>
  <c r="G44" i="84"/>
  <c r="H44" i="84"/>
  <c r="I44" i="84"/>
  <c r="E45" i="84"/>
  <c r="F46" i="84"/>
  <c r="E46" i="84" s="1"/>
  <c r="G46" i="84"/>
  <c r="H46" i="84"/>
  <c r="I46" i="84"/>
  <c r="E47" i="84"/>
  <c r="E48" i="84"/>
  <c r="E49" i="84"/>
  <c r="E50" i="84"/>
  <c r="E51" i="84"/>
  <c r="F51" i="84"/>
  <c r="G51" i="84"/>
  <c r="H51" i="84"/>
  <c r="I51" i="84"/>
  <c r="E52" i="84"/>
  <c r="E53" i="84"/>
  <c r="E54" i="84"/>
  <c r="E55" i="84"/>
  <c r="E56" i="84"/>
  <c r="F56" i="84"/>
  <c r="G56" i="84"/>
  <c r="H56" i="84"/>
  <c r="I56" i="84"/>
  <c r="E57" i="84"/>
  <c r="E58" i="84"/>
  <c r="E59" i="84"/>
  <c r="E60" i="84"/>
  <c r="F61" i="84"/>
  <c r="G61" i="84"/>
  <c r="E61" i="84" s="1"/>
  <c r="H61" i="84"/>
  <c r="I61" i="84"/>
  <c r="E62" i="84"/>
  <c r="E63" i="84"/>
  <c r="E64" i="84"/>
  <c r="F64" i="84"/>
  <c r="G64" i="84"/>
  <c r="H64" i="84"/>
  <c r="I64" i="84"/>
  <c r="E65" i="84"/>
  <c r="E66" i="84"/>
  <c r="E67" i="84"/>
  <c r="E68" i="84"/>
  <c r="F69" i="84"/>
  <c r="E69" i="84" s="1"/>
  <c r="G69" i="84"/>
  <c r="H69" i="84"/>
  <c r="I69" i="84"/>
  <c r="E70" i="84"/>
  <c r="E71" i="84"/>
  <c r="E72" i="84"/>
  <c r="F73" i="84"/>
  <c r="G73" i="84"/>
  <c r="E73" i="84" s="1"/>
  <c r="H73" i="84"/>
  <c r="I73" i="84"/>
  <c r="E74" i="84"/>
  <c r="E75" i="84"/>
  <c r="E76" i="84"/>
  <c r="F76" i="84"/>
  <c r="G76" i="84"/>
  <c r="H76" i="84"/>
  <c r="I76" i="84"/>
  <c r="E77" i="84"/>
  <c r="F78" i="84"/>
  <c r="E78" i="84" s="1"/>
  <c r="G78" i="84"/>
  <c r="H78" i="84"/>
  <c r="I78" i="84"/>
  <c r="E79" i="84"/>
  <c r="E80" i="84"/>
  <c r="F81" i="84"/>
  <c r="E81" i="84" s="1"/>
  <c r="G81" i="84"/>
  <c r="H81" i="84"/>
  <c r="I81" i="84"/>
  <c r="E82" i="84"/>
  <c r="E83" i="84"/>
  <c r="E84" i="84"/>
  <c r="F84" i="84"/>
  <c r="G84" i="84"/>
  <c r="H84" i="84"/>
  <c r="I84" i="84"/>
  <c r="E85" i="84"/>
  <c r="E86" i="84"/>
  <c r="E87" i="84"/>
  <c r="E88" i="84"/>
  <c r="F89" i="84"/>
  <c r="G89" i="84"/>
  <c r="E89" i="84" s="1"/>
  <c r="H89" i="84"/>
  <c r="I89" i="84"/>
  <c r="E90" i="84"/>
  <c r="E91" i="84"/>
  <c r="E92" i="84"/>
  <c r="F92" i="84"/>
  <c r="G92" i="84"/>
  <c r="H92" i="84"/>
  <c r="I92" i="84"/>
  <c r="E93" i="84"/>
  <c r="E94" i="84"/>
  <c r="E95" i="84"/>
  <c r="E96" i="84"/>
  <c r="F97" i="84"/>
  <c r="E97" i="84" s="1"/>
  <c r="G97" i="84"/>
  <c r="H97" i="84"/>
  <c r="I97" i="84"/>
  <c r="E98" i="84"/>
  <c r="E99" i="84"/>
  <c r="F100" i="84"/>
  <c r="E100" i="84" s="1"/>
  <c r="G100" i="84"/>
  <c r="H100" i="84"/>
  <c r="I100" i="84"/>
  <c r="E101" i="84"/>
  <c r="E102" i="84"/>
  <c r="E103" i="84"/>
  <c r="F103" i="84"/>
  <c r="G103" i="84"/>
  <c r="H103" i="84"/>
  <c r="I103" i="84"/>
  <c r="E104" i="84"/>
  <c r="E105" i="84"/>
  <c r="F106" i="84"/>
  <c r="E106" i="84" s="1"/>
  <c r="G106" i="84"/>
  <c r="H106" i="84"/>
  <c r="I106" i="84"/>
  <c r="E107" i="84"/>
  <c r="E108" i="84"/>
  <c r="E109" i="84"/>
  <c r="E110" i="84"/>
  <c r="F111" i="84"/>
  <c r="E111" i="84" s="1"/>
  <c r="G111" i="84"/>
  <c r="H111" i="84"/>
  <c r="I111" i="84"/>
  <c r="E112" i="84"/>
  <c r="E113" i="84"/>
  <c r="F114" i="84"/>
  <c r="E114" i="84" s="1"/>
  <c r="G114" i="84"/>
  <c r="H114" i="84"/>
  <c r="I114" i="84"/>
  <c r="E115" i="84"/>
  <c r="E116" i="84"/>
  <c r="F117" i="84"/>
  <c r="G117" i="84"/>
  <c r="E117" i="84" s="1"/>
  <c r="H117" i="84"/>
  <c r="I117" i="84"/>
  <c r="E118" i="84"/>
  <c r="E119" i="84"/>
  <c r="E120" i="84"/>
  <c r="F121" i="84"/>
  <c r="E121" i="84" s="1"/>
  <c r="G121" i="84"/>
  <c r="H121" i="84"/>
  <c r="I121" i="84"/>
  <c r="E122" i="84"/>
  <c r="E123" i="84"/>
  <c r="E124" i="84"/>
  <c r="F125" i="84"/>
  <c r="E125" i="84" s="1"/>
  <c r="G125" i="84"/>
  <c r="H125" i="84"/>
  <c r="I125" i="84"/>
  <c r="E126" i="84"/>
  <c r="E127" i="84"/>
  <c r="F128" i="84"/>
  <c r="E128" i="84" s="1"/>
  <c r="G128" i="84"/>
  <c r="H128" i="84"/>
  <c r="I128" i="84"/>
  <c r="E129" i="84"/>
  <c r="E130" i="84"/>
  <c r="F131" i="84"/>
  <c r="G131" i="84"/>
  <c r="H131" i="84"/>
  <c r="I131" i="84"/>
  <c r="E132" i="84"/>
  <c r="E133" i="84"/>
  <c r="E134" i="84"/>
  <c r="E135" i="84"/>
  <c r="E136" i="84"/>
  <c r="F136" i="84"/>
  <c r="G136" i="84"/>
  <c r="H136" i="84"/>
  <c r="I136" i="84"/>
  <c r="E137" i="84"/>
  <c r="E138" i="84"/>
  <c r="F139" i="84"/>
  <c r="E139" i="84" s="1"/>
  <c r="G139" i="84"/>
  <c r="H139" i="84"/>
  <c r="I139" i="84"/>
  <c r="E140" i="84"/>
  <c r="E141" i="84"/>
  <c r="E142" i="84"/>
  <c r="E143" i="84"/>
  <c r="F144" i="84"/>
  <c r="G144" i="84"/>
  <c r="H144" i="84"/>
  <c r="I144" i="84"/>
  <c r="E145" i="84"/>
  <c r="E146" i="84"/>
  <c r="E147" i="84"/>
  <c r="E148" i="84"/>
  <c r="F148" i="84"/>
  <c r="G148" i="84"/>
  <c r="H148" i="84"/>
  <c r="I148" i="84"/>
  <c r="E149" i="84"/>
  <c r="F150" i="84"/>
  <c r="E150" i="84" s="1"/>
  <c r="G150" i="84"/>
  <c r="H150" i="84"/>
  <c r="I150" i="84"/>
  <c r="E151" i="84"/>
  <c r="E152" i="84"/>
  <c r="F153" i="84"/>
  <c r="E153" i="84" s="1"/>
  <c r="G153" i="84"/>
  <c r="H153" i="84"/>
  <c r="I153" i="84"/>
  <c r="E154" i="84"/>
  <c r="E155" i="84"/>
  <c r="F156" i="84"/>
  <c r="E156" i="84" s="1"/>
  <c r="G156" i="84"/>
  <c r="H156" i="84"/>
  <c r="I156" i="84"/>
  <c r="E157" i="84"/>
  <c r="E158" i="84"/>
  <c r="E159" i="84"/>
  <c r="E160" i="84"/>
  <c r="F161" i="84"/>
  <c r="E161" i="84" s="1"/>
  <c r="G161" i="84"/>
  <c r="H161" i="84"/>
  <c r="I161" i="84"/>
  <c r="E162" i="84"/>
  <c r="F163" i="84"/>
  <c r="E163" i="84" s="1"/>
  <c r="G163" i="84"/>
  <c r="H163" i="84"/>
  <c r="I163" i="84"/>
  <c r="E164" i="84"/>
  <c r="E165" i="84"/>
  <c r="F166" i="84"/>
  <c r="E166" i="84" s="1"/>
  <c r="G166" i="84"/>
  <c r="H166" i="84"/>
  <c r="I166" i="84"/>
  <c r="E167" i="84"/>
  <c r="E168" i="84"/>
  <c r="F169" i="84"/>
  <c r="E169" i="84" s="1"/>
  <c r="G169" i="84"/>
  <c r="H169" i="84"/>
  <c r="I169" i="84"/>
  <c r="E170" i="84"/>
  <c r="E171" i="84"/>
  <c r="F172" i="84"/>
  <c r="E172" i="84" s="1"/>
  <c r="G172" i="84"/>
  <c r="H172" i="84"/>
  <c r="I172" i="84"/>
  <c r="E173" i="84"/>
  <c r="E174" i="84"/>
  <c r="E175" i="84"/>
  <c r="F175" i="84"/>
  <c r="G175" i="84"/>
  <c r="H175" i="84"/>
  <c r="I175" i="84"/>
  <c r="E176" i="84"/>
  <c r="E177" i="84"/>
  <c r="F178" i="84"/>
  <c r="E178" i="84" s="1"/>
  <c r="G178" i="84"/>
  <c r="H178" i="84"/>
  <c r="I178" i="84"/>
  <c r="E179" i="84"/>
  <c r="E180" i="84"/>
  <c r="F181" i="84"/>
  <c r="E181" i="84" s="1"/>
  <c r="G181" i="84"/>
  <c r="H181" i="84"/>
  <c r="I181" i="84"/>
  <c r="E182" i="84"/>
  <c r="E183" i="84"/>
  <c r="E184" i="84"/>
  <c r="F184" i="84"/>
  <c r="G184" i="84"/>
  <c r="H184" i="84"/>
  <c r="I184" i="84"/>
  <c r="E185" i="84"/>
  <c r="E186" i="84"/>
  <c r="E187" i="84"/>
  <c r="E188" i="84"/>
  <c r="F189" i="84"/>
  <c r="G189" i="84"/>
  <c r="E189" i="84" s="1"/>
  <c r="H189" i="84"/>
  <c r="I189" i="84"/>
  <c r="E190" i="84"/>
  <c r="E191" i="84"/>
  <c r="E192" i="84"/>
  <c r="E193" i="84"/>
  <c r="F194" i="84"/>
  <c r="E194" i="84" s="1"/>
  <c r="G194" i="84"/>
  <c r="H194" i="84"/>
  <c r="I194" i="84"/>
  <c r="E195" i="84"/>
  <c r="E196" i="84"/>
  <c r="E197" i="84"/>
  <c r="F198" i="84"/>
  <c r="E198" i="84" s="1"/>
  <c r="G198" i="84"/>
  <c r="H198" i="84"/>
  <c r="I198" i="84"/>
  <c r="E199" i="84"/>
  <c r="E200" i="84"/>
  <c r="F201" i="84"/>
  <c r="G201" i="84"/>
  <c r="E201" i="84" s="1"/>
  <c r="H201" i="84"/>
  <c r="I201" i="84"/>
  <c r="E202" i="84"/>
  <c r="E203" i="84"/>
  <c r="F204" i="84"/>
  <c r="G204" i="84"/>
  <c r="H204" i="84"/>
  <c r="I204" i="84"/>
  <c r="E205" i="84"/>
  <c r="E206" i="84"/>
  <c r="F207" i="84"/>
  <c r="E207" i="84" s="1"/>
  <c r="G207" i="84"/>
  <c r="H207" i="84"/>
  <c r="I207" i="84"/>
  <c r="E208" i="84"/>
  <c r="E209" i="84"/>
  <c r="E210" i="84"/>
  <c r="E211" i="84"/>
  <c r="F212" i="84"/>
  <c r="E212" i="84" s="1"/>
  <c r="G212" i="84"/>
  <c r="H212" i="84"/>
  <c r="I212" i="84"/>
  <c r="E213" i="84"/>
  <c r="E214" i="84"/>
  <c r="E215" i="84"/>
  <c r="E216" i="84"/>
  <c r="F217" i="84"/>
  <c r="E217" i="84" s="1"/>
  <c r="G217" i="84"/>
  <c r="H217" i="84"/>
  <c r="I217" i="84"/>
  <c r="E218" i="84"/>
  <c r="E219" i="84"/>
  <c r="E220" i="84"/>
  <c r="F220" i="84"/>
  <c r="G220" i="84"/>
  <c r="H220" i="84"/>
  <c r="I220" i="84"/>
  <c r="E221" i="84"/>
  <c r="E222" i="84"/>
  <c r="E223" i="84"/>
  <c r="E224" i="84"/>
  <c r="F225" i="84"/>
  <c r="G225" i="84"/>
  <c r="E225" i="84" s="1"/>
  <c r="H225" i="84"/>
  <c r="I225" i="84"/>
  <c r="E226" i="84"/>
  <c r="E227" i="84"/>
  <c r="E228" i="84"/>
  <c r="E229" i="84"/>
  <c r="F230" i="84"/>
  <c r="E230" i="84" s="1"/>
  <c r="G230" i="84"/>
  <c r="H230" i="84"/>
  <c r="I230" i="84"/>
  <c r="E231" i="84"/>
  <c r="E232" i="84"/>
  <c r="F233" i="84"/>
  <c r="E233" i="84" s="1"/>
  <c r="G233" i="84"/>
  <c r="H233" i="84"/>
  <c r="I233" i="84"/>
  <c r="E234" i="84"/>
  <c r="E235" i="84"/>
  <c r="F236" i="84"/>
  <c r="E236" i="84" s="1"/>
  <c r="G236" i="84"/>
  <c r="H236" i="84"/>
  <c r="I236" i="84"/>
  <c r="E237" i="84"/>
  <c r="E238" i="84"/>
  <c r="F239" i="84"/>
  <c r="G239" i="84"/>
  <c r="H239" i="84"/>
  <c r="I239" i="84"/>
  <c r="E240" i="84"/>
  <c r="E241" i="84"/>
  <c r="F242" i="84"/>
  <c r="E242" i="84" s="1"/>
  <c r="G242" i="84"/>
  <c r="H242" i="84"/>
  <c r="I242" i="84"/>
  <c r="E243" i="84"/>
  <c r="E244" i="84"/>
  <c r="E245" i="84"/>
  <c r="F246" i="84"/>
  <c r="E246" i="84" s="1"/>
  <c r="G246" i="84"/>
  <c r="H246" i="84"/>
  <c r="I246" i="84"/>
  <c r="E247" i="84"/>
  <c r="E248" i="84"/>
  <c r="E249" i="84"/>
  <c r="F250" i="84"/>
  <c r="E250" i="84" s="1"/>
  <c r="G250" i="84"/>
  <c r="H250" i="84"/>
  <c r="I250" i="84"/>
  <c r="E251" i="84"/>
  <c r="E252" i="84"/>
  <c r="E253" i="84"/>
  <c r="F254" i="84"/>
  <c r="E254" i="84" s="1"/>
  <c r="G254" i="84"/>
  <c r="H254" i="84"/>
  <c r="I254" i="84"/>
  <c r="E255" i="84"/>
  <c r="E256" i="84"/>
  <c r="E257" i="84"/>
  <c r="E258" i="84"/>
  <c r="F259" i="84"/>
  <c r="E259" i="84" s="1"/>
  <c r="G259" i="84"/>
  <c r="H259" i="84"/>
  <c r="I259" i="84"/>
  <c r="E260" i="84"/>
  <c r="E261" i="84"/>
  <c r="F262" i="84"/>
  <c r="E262" i="84" s="1"/>
  <c r="G262" i="84"/>
  <c r="H262" i="84"/>
  <c r="I262" i="84"/>
  <c r="E263" i="84"/>
  <c r="E264" i="84"/>
  <c r="F265" i="84"/>
  <c r="G265" i="84"/>
  <c r="E265" i="84" s="1"/>
  <c r="H265" i="84"/>
  <c r="I265" i="84"/>
  <c r="E266" i="84"/>
  <c r="E267" i="84"/>
  <c r="E268" i="84"/>
  <c r="E269" i="84"/>
  <c r="F270" i="84"/>
  <c r="E270" i="84" s="1"/>
  <c r="G270" i="84"/>
  <c r="H270" i="84"/>
  <c r="I270" i="84"/>
  <c r="E271" i="84"/>
  <c r="E272" i="84"/>
  <c r="F273" i="84"/>
  <c r="E273" i="84" s="1"/>
  <c r="G273" i="84"/>
  <c r="H273" i="84"/>
  <c r="I273" i="84"/>
  <c r="E274" i="84"/>
  <c r="E275" i="84"/>
  <c r="E276" i="84"/>
  <c r="E277" i="84"/>
  <c r="F278" i="84"/>
  <c r="E278" i="84" s="1"/>
  <c r="G278" i="84"/>
  <c r="H278" i="84"/>
  <c r="I278" i="84"/>
  <c r="E279" i="84"/>
  <c r="E280" i="84"/>
  <c r="E281" i="84"/>
  <c r="E282" i="84"/>
  <c r="F283" i="84"/>
  <c r="E283" i="84" s="1"/>
  <c r="G283" i="84"/>
  <c r="H283" i="84"/>
  <c r="I283" i="84"/>
  <c r="E284" i="84"/>
  <c r="E285" i="84"/>
  <c r="E286" i="84"/>
  <c r="F287" i="84"/>
  <c r="G287" i="84"/>
  <c r="H287" i="84"/>
  <c r="I287" i="84"/>
  <c r="E288" i="84"/>
  <c r="E289" i="84"/>
  <c r="F290" i="84"/>
  <c r="E290" i="84" s="1"/>
  <c r="G290" i="84"/>
  <c r="H290" i="84"/>
  <c r="I290" i="84"/>
  <c r="E291" i="84"/>
  <c r="E292" i="84"/>
  <c r="F293" i="84"/>
  <c r="E293" i="84" s="1"/>
  <c r="G293" i="84"/>
  <c r="H293" i="84"/>
  <c r="I293" i="84"/>
  <c r="E294" i="84"/>
  <c r="E295" i="84"/>
  <c r="E296" i="84"/>
  <c r="F296" i="84"/>
  <c r="G296" i="84"/>
  <c r="H296" i="84"/>
  <c r="I296" i="84"/>
  <c r="E297" i="84"/>
  <c r="E298" i="84"/>
  <c r="E299" i="84"/>
  <c r="E300" i="84"/>
  <c r="F301" i="84"/>
  <c r="G301" i="84"/>
  <c r="E301" i="84" s="1"/>
  <c r="H301" i="84"/>
  <c r="I301" i="84"/>
  <c r="E302" i="84"/>
  <c r="E303" i="84"/>
  <c r="E304" i="84"/>
  <c r="F304" i="84"/>
  <c r="G304" i="84"/>
  <c r="H304" i="84"/>
  <c r="I304" i="84"/>
  <c r="E305" i="84"/>
  <c r="E306" i="84"/>
  <c r="F307" i="84"/>
  <c r="E307" i="84" s="1"/>
  <c r="G307" i="84"/>
  <c r="H307" i="84"/>
  <c r="I307" i="84"/>
  <c r="E308" i="84"/>
  <c r="E309" i="84"/>
  <c r="E310" i="84"/>
  <c r="F311" i="84"/>
  <c r="E311" i="84" s="1"/>
  <c r="G311" i="84"/>
  <c r="H311" i="84"/>
  <c r="I311" i="84"/>
  <c r="E312" i="84"/>
  <c r="E313" i="84"/>
  <c r="F314" i="84"/>
  <c r="E314" i="84" s="1"/>
  <c r="G314" i="84"/>
  <c r="H314" i="84"/>
  <c r="I314" i="84"/>
  <c r="E315" i="84"/>
  <c r="E316" i="84"/>
  <c r="E317" i="84"/>
  <c r="E318" i="84"/>
  <c r="F319" i="84"/>
  <c r="E319" i="84" s="1"/>
  <c r="G319" i="84"/>
  <c r="H319" i="84"/>
  <c r="I319" i="84"/>
  <c r="E320" i="84"/>
  <c r="E321" i="84"/>
  <c r="E322" i="84"/>
  <c r="E323" i="84"/>
  <c r="F324" i="84"/>
  <c r="E324" i="84" s="1"/>
  <c r="G324" i="84"/>
  <c r="H324" i="84"/>
  <c r="I324" i="84"/>
  <c r="E325" i="84"/>
  <c r="E326" i="84"/>
  <c r="E327" i="84"/>
  <c r="F327" i="84"/>
  <c r="G327" i="84"/>
  <c r="H327" i="84"/>
  <c r="I327" i="84"/>
  <c r="E328" i="84"/>
  <c r="E329" i="84"/>
  <c r="E330" i="84"/>
  <c r="F331" i="84"/>
  <c r="E331" i="84" s="1"/>
  <c r="G331" i="84"/>
  <c r="H331" i="84"/>
  <c r="I331" i="84"/>
  <c r="E332" i="84"/>
  <c r="E333" i="84"/>
  <c r="F334" i="84"/>
  <c r="E334" i="84" s="1"/>
  <c r="G334" i="84"/>
  <c r="H334" i="84"/>
  <c r="I334" i="84"/>
  <c r="E335" i="84"/>
  <c r="E336" i="84"/>
  <c r="F337" i="84"/>
  <c r="E337" i="84" s="1"/>
  <c r="G337" i="84"/>
  <c r="H337" i="84"/>
  <c r="I337" i="84"/>
  <c r="E338" i="84"/>
  <c r="E339" i="84"/>
  <c r="E340" i="84"/>
  <c r="E341" i="84"/>
  <c r="F342" i="84"/>
  <c r="E342" i="84" s="1"/>
  <c r="G342" i="84"/>
  <c r="H342" i="84"/>
  <c r="I342" i="84"/>
  <c r="E343" i="84"/>
  <c r="E344" i="84"/>
  <c r="F345" i="84"/>
  <c r="E345" i="84" s="1"/>
  <c r="G345" i="84"/>
  <c r="H345" i="84"/>
  <c r="I345" i="84"/>
  <c r="E346" i="84"/>
  <c r="E347" i="84"/>
  <c r="E348" i="84"/>
  <c r="E349" i="84"/>
  <c r="F350" i="84"/>
  <c r="E350" i="84" s="1"/>
  <c r="G350" i="84"/>
  <c r="H350" i="84"/>
  <c r="I350" i="84"/>
  <c r="E351" i="84"/>
  <c r="E352" i="84"/>
  <c r="E353" i="84"/>
  <c r="F354" i="84"/>
  <c r="E354" i="84" s="1"/>
  <c r="G354" i="84"/>
  <c r="H354" i="84"/>
  <c r="I354" i="84"/>
  <c r="E355" i="84"/>
  <c r="E356" i="84"/>
  <c r="E357" i="84"/>
  <c r="E358" i="84"/>
  <c r="F359" i="84"/>
  <c r="E359" i="84" s="1"/>
  <c r="G359" i="84"/>
  <c r="H359" i="84"/>
  <c r="I359" i="84"/>
  <c r="E360" i="84"/>
  <c r="E361" i="84"/>
  <c r="F362" i="84"/>
  <c r="E362" i="84" s="1"/>
  <c r="G362" i="84"/>
  <c r="H362" i="84"/>
  <c r="I362" i="84"/>
  <c r="E363" i="84"/>
  <c r="E364" i="84"/>
  <c r="F365" i="84"/>
  <c r="G365" i="84"/>
  <c r="E365" i="84" s="1"/>
  <c r="H365" i="84"/>
  <c r="I365" i="84"/>
  <c r="E366" i="84"/>
  <c r="E367" i="84"/>
  <c r="E368" i="84"/>
  <c r="E369" i="84"/>
  <c r="F370" i="84"/>
  <c r="E370" i="84" s="1"/>
  <c r="G370" i="84"/>
  <c r="H370" i="84"/>
  <c r="I370" i="84"/>
  <c r="E371" i="84"/>
  <c r="E372" i="84"/>
  <c r="F373" i="84"/>
  <c r="E373" i="84" s="1"/>
  <c r="G373" i="84"/>
  <c r="H373" i="84"/>
  <c r="I373" i="84"/>
  <c r="E374" i="84"/>
  <c r="E375" i="84"/>
  <c r="F376" i="84"/>
  <c r="E376" i="84" s="1"/>
  <c r="G376" i="84"/>
  <c r="H376" i="84"/>
  <c r="I376" i="84"/>
  <c r="E377" i="84"/>
  <c r="E378" i="84"/>
  <c r="E379" i="84"/>
  <c r="E380" i="84"/>
  <c r="F381" i="84"/>
  <c r="E381" i="84" s="1"/>
  <c r="G381" i="84"/>
  <c r="H381" i="84"/>
  <c r="I381" i="84"/>
  <c r="E382" i="84"/>
  <c r="E383" i="84"/>
  <c r="E384" i="84"/>
  <c r="F384" i="84"/>
  <c r="G384" i="84"/>
  <c r="H384" i="84"/>
  <c r="I384" i="84"/>
  <c r="E385" i="84"/>
  <c r="E386" i="84"/>
  <c r="F387" i="84"/>
  <c r="E387" i="84" s="1"/>
  <c r="G387" i="84"/>
  <c r="H387" i="84"/>
  <c r="I387" i="84"/>
  <c r="E388" i="84"/>
  <c r="E389" i="84"/>
  <c r="E390" i="84"/>
  <c r="E391" i="84"/>
  <c r="E392" i="84"/>
  <c r="F392" i="84"/>
  <c r="G392" i="84"/>
  <c r="H392" i="84"/>
  <c r="I392" i="84"/>
  <c r="E393" i="84"/>
  <c r="F394" i="84"/>
  <c r="E394" i="84" s="1"/>
  <c r="G394" i="84"/>
  <c r="H394" i="84"/>
  <c r="I394" i="84"/>
  <c r="E395" i="84"/>
  <c r="F396" i="84"/>
  <c r="G396" i="84"/>
  <c r="H396" i="84"/>
  <c r="I396" i="84"/>
  <c r="E397" i="84"/>
  <c r="E398" i="84"/>
  <c r="F399" i="84"/>
  <c r="E399" i="84" s="1"/>
  <c r="G399" i="84"/>
  <c r="H399" i="84"/>
  <c r="I399" i="84"/>
  <c r="E400" i="84"/>
  <c r="E401" i="84"/>
  <c r="E402" i="84"/>
  <c r="F403" i="84"/>
  <c r="E403" i="84" s="1"/>
  <c r="G403" i="84"/>
  <c r="H403" i="84"/>
  <c r="I403" i="84"/>
  <c r="E404" i="84"/>
  <c r="E405" i="84"/>
  <c r="F406" i="84"/>
  <c r="E406" i="84" s="1"/>
  <c r="G406" i="84"/>
  <c r="H406" i="84"/>
  <c r="I406" i="84"/>
  <c r="E407" i="84"/>
  <c r="E408" i="84"/>
  <c r="E409" i="84"/>
  <c r="E410" i="84"/>
  <c r="F411" i="84"/>
  <c r="E411" i="84" s="1"/>
  <c r="G411" i="84"/>
  <c r="H411" i="84"/>
  <c r="I411" i="84"/>
  <c r="E412" i="84"/>
  <c r="E413" i="84"/>
  <c r="F414" i="84"/>
  <c r="E414" i="84" s="1"/>
  <c r="G414" i="84"/>
  <c r="H414" i="84"/>
  <c r="I414" i="84"/>
  <c r="E415" i="84"/>
  <c r="E416" i="84"/>
  <c r="E417" i="84"/>
  <c r="E418" i="84"/>
  <c r="F419" i="84"/>
  <c r="G419" i="84"/>
  <c r="H419" i="84"/>
  <c r="I419" i="84"/>
  <c r="E420" i="84"/>
  <c r="E421" i="84"/>
  <c r="E422" i="84"/>
  <c r="F423" i="84"/>
  <c r="E423" i="84" s="1"/>
  <c r="G423" i="84"/>
  <c r="H423" i="84"/>
  <c r="I423" i="84"/>
  <c r="E424" i="84"/>
  <c r="E425" i="84"/>
  <c r="F426" i="84"/>
  <c r="E426" i="84" s="1"/>
  <c r="G426" i="84"/>
  <c r="H426" i="84"/>
  <c r="I426" i="84"/>
  <c r="E427" i="84"/>
  <c r="E428" i="84"/>
  <c r="E429" i="84"/>
  <c r="E430" i="84"/>
  <c r="F431" i="84"/>
  <c r="G431" i="84"/>
  <c r="H431" i="84"/>
  <c r="I431" i="84"/>
  <c r="E432" i="84"/>
  <c r="E433" i="84"/>
  <c r="E434" i="84"/>
  <c r="E435" i="84"/>
  <c r="E436" i="84"/>
  <c r="F436" i="84"/>
  <c r="G436" i="84"/>
  <c r="H436" i="84"/>
  <c r="I436" i="84"/>
  <c r="E437" i="84"/>
  <c r="E438" i="84"/>
  <c r="F439" i="84"/>
  <c r="E439" i="84" s="1"/>
  <c r="G439" i="84"/>
  <c r="H439" i="84"/>
  <c r="I439" i="84"/>
  <c r="E440" i="84"/>
  <c r="E441" i="84"/>
  <c r="E442" i="84"/>
  <c r="F443" i="84"/>
  <c r="G443" i="84"/>
  <c r="H443" i="84"/>
  <c r="I443" i="84"/>
  <c r="E444" i="84"/>
  <c r="E445" i="84"/>
  <c r="E446" i="84"/>
  <c r="E447" i="84"/>
  <c r="E448" i="84"/>
  <c r="F448" i="84"/>
  <c r="G448" i="84"/>
  <c r="H448" i="84"/>
  <c r="I448" i="84"/>
  <c r="E449" i="84"/>
  <c r="E450" i="84"/>
  <c r="E451" i="84"/>
  <c r="E452" i="84"/>
  <c r="F453" i="84"/>
  <c r="G453" i="84"/>
  <c r="E453" i="84" s="1"/>
  <c r="H453" i="84"/>
  <c r="I453" i="84"/>
  <c r="E454" i="84"/>
  <c r="E455" i="84"/>
  <c r="F456" i="84"/>
  <c r="G456" i="84"/>
  <c r="H456" i="84"/>
  <c r="I456" i="84"/>
  <c r="E457" i="84"/>
  <c r="E458" i="84"/>
  <c r="E459" i="84"/>
  <c r="E460" i="84"/>
  <c r="F461" i="84"/>
  <c r="E461" i="84" s="1"/>
  <c r="G461" i="84"/>
  <c r="H461" i="84"/>
  <c r="I461" i="84"/>
  <c r="E462" i="84"/>
  <c r="E463" i="84"/>
  <c r="F464" i="84"/>
  <c r="E464" i="84" s="1"/>
  <c r="G464" i="84"/>
  <c r="H464" i="84"/>
  <c r="I464" i="84"/>
  <c r="E465" i="84"/>
  <c r="E466" i="84"/>
  <c r="E467" i="84"/>
  <c r="F468" i="84"/>
  <c r="G468" i="84"/>
  <c r="H468" i="84"/>
  <c r="I468" i="84"/>
  <c r="E469" i="84"/>
  <c r="E470" i="84"/>
  <c r="E471" i="84"/>
  <c r="E472" i="84"/>
  <c r="F473" i="84"/>
  <c r="E473" i="84" s="1"/>
  <c r="G473" i="84"/>
  <c r="H473" i="84"/>
  <c r="I473" i="84"/>
  <c r="E474" i="84"/>
  <c r="E475" i="84"/>
  <c r="E476" i="84"/>
  <c r="E477" i="84"/>
  <c r="F478" i="84"/>
  <c r="E478" i="84" s="1"/>
  <c r="G478" i="84"/>
  <c r="H478" i="84"/>
  <c r="I478" i="84"/>
  <c r="E479" i="84"/>
  <c r="E480" i="84"/>
  <c r="E481" i="84"/>
  <c r="E482" i="84"/>
  <c r="F483" i="84"/>
  <c r="E483" i="84" s="1"/>
  <c r="G483" i="84"/>
  <c r="H483" i="84"/>
  <c r="I483" i="84"/>
  <c r="E484" i="84"/>
  <c r="E485" i="84"/>
  <c r="E486" i="84"/>
  <c r="E487" i="84"/>
  <c r="F487" i="84"/>
  <c r="G487" i="84"/>
  <c r="H487" i="84"/>
  <c r="I487" i="84"/>
  <c r="E488" i="84"/>
  <c r="E489" i="84"/>
  <c r="F490" i="84"/>
  <c r="E490" i="84" s="1"/>
  <c r="G490" i="84"/>
  <c r="H490" i="84"/>
  <c r="I490" i="84"/>
  <c r="E491" i="84"/>
  <c r="E492" i="84"/>
  <c r="E493" i="84"/>
  <c r="E494" i="84"/>
  <c r="F495" i="84"/>
  <c r="E495" i="84" s="1"/>
  <c r="G495" i="84"/>
  <c r="H495" i="84"/>
  <c r="I495" i="84"/>
  <c r="E496" i="84"/>
  <c r="E497" i="84"/>
  <c r="F498" i="84"/>
  <c r="E498" i="84" s="1"/>
  <c r="G498" i="84"/>
  <c r="H498" i="84"/>
  <c r="I498" i="84"/>
  <c r="E499" i="84"/>
  <c r="E500" i="84"/>
  <c r="E501" i="84"/>
  <c r="E502" i="84"/>
  <c r="F503" i="84"/>
  <c r="E503" i="84" s="1"/>
  <c r="G503" i="84"/>
  <c r="H503" i="84"/>
  <c r="I503" i="84"/>
  <c r="E504" i="84"/>
  <c r="E505" i="84"/>
  <c r="E506" i="84"/>
  <c r="E507" i="84"/>
  <c r="F508" i="84"/>
  <c r="E508" i="84" s="1"/>
  <c r="G508" i="84"/>
  <c r="H508" i="84"/>
  <c r="I508" i="84"/>
  <c r="E509" i="84"/>
  <c r="E510" i="84"/>
  <c r="E511" i="84"/>
  <c r="E512" i="84"/>
  <c r="F512" i="84"/>
  <c r="G512" i="84"/>
  <c r="H512" i="84"/>
  <c r="I512" i="84"/>
  <c r="E513" i="84"/>
  <c r="E514" i="84"/>
  <c r="E515" i="84"/>
  <c r="E516" i="84"/>
  <c r="F516" i="84"/>
  <c r="G516" i="84"/>
  <c r="H516" i="84"/>
  <c r="I516" i="84"/>
  <c r="E517" i="84"/>
  <c r="E518" i="84"/>
  <c r="E519" i="84"/>
  <c r="E520" i="84"/>
  <c r="F521" i="84"/>
  <c r="G521" i="84"/>
  <c r="E521" i="84" s="1"/>
  <c r="H521" i="84"/>
  <c r="I521" i="84"/>
  <c r="E522" i="84"/>
  <c r="E523" i="84"/>
  <c r="E524" i="84"/>
  <c r="E525" i="84"/>
  <c r="F526" i="84"/>
  <c r="E526" i="84" s="1"/>
  <c r="G526" i="84"/>
  <c r="H526" i="84"/>
  <c r="I526" i="84"/>
  <c r="E527" i="84"/>
  <c r="E528" i="84"/>
  <c r="E529" i="84"/>
  <c r="E530" i="84"/>
  <c r="E531" i="84"/>
  <c r="F531" i="84"/>
  <c r="G531" i="84"/>
  <c r="H531" i="84"/>
  <c r="I531" i="84"/>
  <c r="E532" i="84"/>
  <c r="E533" i="84"/>
  <c r="E534" i="84"/>
  <c r="E535" i="84"/>
  <c r="E536" i="84"/>
  <c r="F536" i="84"/>
  <c r="G536" i="84"/>
  <c r="H536" i="84"/>
  <c r="I536" i="84"/>
  <c r="E537" i="84"/>
  <c r="E538" i="84"/>
  <c r="E539" i="84"/>
  <c r="F540" i="84"/>
  <c r="E540" i="84" s="1"/>
  <c r="G540" i="84"/>
  <c r="H540" i="84"/>
  <c r="I540" i="84"/>
  <c r="E541" i="84"/>
  <c r="E542" i="84"/>
  <c r="E543" i="84"/>
  <c r="F543" i="84"/>
  <c r="G543" i="84"/>
  <c r="H543" i="84"/>
  <c r="I543" i="84"/>
  <c r="E544" i="84"/>
  <c r="E545" i="84"/>
  <c r="F546" i="84"/>
  <c r="E546" i="84" s="1"/>
  <c r="G546" i="84"/>
  <c r="H546" i="84"/>
  <c r="I546" i="84"/>
  <c r="E547" i="84"/>
  <c r="E548" i="84"/>
  <c r="F549" i="84"/>
  <c r="E549" i="84" s="1"/>
  <c r="G549" i="84"/>
  <c r="H549" i="84"/>
  <c r="I549" i="84"/>
  <c r="E550" i="84"/>
  <c r="E551" i="84"/>
  <c r="E552" i="84"/>
  <c r="E553" i="84"/>
  <c r="F554" i="84"/>
  <c r="E554" i="84" s="1"/>
  <c r="G554" i="84"/>
  <c r="H554" i="84"/>
  <c r="I554" i="84"/>
  <c r="E555" i="84"/>
  <c r="E556" i="84"/>
  <c r="E557" i="84"/>
  <c r="F558" i="84"/>
  <c r="E558" i="84" s="1"/>
  <c r="G558" i="84"/>
  <c r="H558" i="84"/>
  <c r="I558" i="84"/>
  <c r="E559" i="84"/>
  <c r="E560" i="84"/>
  <c r="F561" i="84"/>
  <c r="E561" i="84" s="1"/>
  <c r="G561" i="84"/>
  <c r="H561" i="84"/>
  <c r="I561" i="84"/>
  <c r="E562" i="84"/>
  <c r="E563" i="84"/>
  <c r="E564" i="84"/>
  <c r="E565" i="84"/>
  <c r="F566" i="84"/>
  <c r="E566" i="84" s="1"/>
  <c r="G566" i="84"/>
  <c r="H566" i="84"/>
  <c r="I566" i="84"/>
  <c r="E567" i="84"/>
  <c r="E568" i="84"/>
  <c r="F569" i="84"/>
  <c r="G569" i="84"/>
  <c r="E569" i="84" s="1"/>
  <c r="H569" i="84"/>
  <c r="I569" i="84"/>
  <c r="E570" i="84"/>
  <c r="E571" i="84"/>
  <c r="E572" i="84"/>
  <c r="F573" i="84"/>
  <c r="E573" i="84" s="1"/>
  <c r="G573" i="84"/>
  <c r="H573" i="84"/>
  <c r="I573" i="84"/>
  <c r="E574" i="84"/>
  <c r="E575" i="84"/>
  <c r="E576" i="84"/>
  <c r="F576" i="84"/>
  <c r="G576" i="84"/>
  <c r="H576" i="84"/>
  <c r="I576" i="84"/>
  <c r="E577" i="84"/>
  <c r="E578" i="84"/>
  <c r="E579" i="84"/>
  <c r="E580" i="84"/>
  <c r="F581" i="84"/>
  <c r="G581" i="84"/>
  <c r="E581" i="84" s="1"/>
  <c r="H581" i="84"/>
  <c r="I581" i="84"/>
  <c r="E582" i="84"/>
  <c r="E583" i="84"/>
  <c r="E584" i="84"/>
  <c r="F584" i="84"/>
  <c r="G584" i="84"/>
  <c r="H584" i="84"/>
  <c r="I584" i="84"/>
  <c r="E585" i="84"/>
  <c r="F586" i="84"/>
  <c r="E586" i="84" s="1"/>
  <c r="G586" i="84"/>
  <c r="H586" i="84"/>
  <c r="I586" i="84"/>
  <c r="E587" i="84"/>
  <c r="E588" i="84"/>
  <c r="F589" i="84"/>
  <c r="E589" i="84" s="1"/>
  <c r="G589" i="84"/>
  <c r="H589" i="84"/>
  <c r="I589" i="84"/>
  <c r="E590" i="84"/>
  <c r="E591" i="84"/>
  <c r="E592" i="84"/>
  <c r="F592" i="84"/>
  <c r="G592" i="84"/>
  <c r="H592" i="84"/>
  <c r="I592" i="84"/>
  <c r="E593" i="84"/>
  <c r="E594" i="84"/>
  <c r="E595" i="84"/>
  <c r="F596" i="84"/>
  <c r="E596" i="84" s="1"/>
  <c r="G596" i="84"/>
  <c r="H596" i="84"/>
  <c r="I596" i="84"/>
  <c r="E597" i="84"/>
  <c r="E598" i="84"/>
  <c r="F599" i="84"/>
  <c r="G599" i="84"/>
  <c r="H599" i="84"/>
  <c r="I599" i="84"/>
  <c r="E600" i="84"/>
  <c r="E601" i="84"/>
  <c r="F602" i="84"/>
  <c r="E602" i="84" s="1"/>
  <c r="G602" i="84"/>
  <c r="H602" i="84"/>
  <c r="I602" i="84"/>
  <c r="E603" i="84"/>
  <c r="E604" i="84"/>
  <c r="E605" i="84"/>
  <c r="F606" i="84"/>
  <c r="E606" i="84" s="1"/>
  <c r="G606" i="84"/>
  <c r="H606" i="84"/>
  <c r="I606" i="84"/>
  <c r="E607" i="84"/>
  <c r="E608" i="84"/>
  <c r="F609" i="84"/>
  <c r="E609" i="84" s="1"/>
  <c r="G609" i="84"/>
  <c r="H609" i="84"/>
  <c r="I609" i="84"/>
  <c r="E610" i="84"/>
  <c r="E611" i="84"/>
  <c r="F612" i="84"/>
  <c r="E612" i="84" s="1"/>
  <c r="G612" i="84"/>
  <c r="H612" i="84"/>
  <c r="I612" i="84"/>
  <c r="E613" i="84"/>
  <c r="E614" i="84"/>
  <c r="E615" i="84"/>
  <c r="F615" i="84"/>
  <c r="G615" i="84"/>
  <c r="H615" i="84"/>
  <c r="I615" i="84"/>
  <c r="E616" i="84"/>
  <c r="E617" i="84"/>
  <c r="E618" i="84"/>
  <c r="E619" i="84"/>
  <c r="E620" i="84"/>
  <c r="F620" i="84"/>
  <c r="G620" i="84"/>
  <c r="H620" i="84"/>
  <c r="I620" i="84"/>
  <c r="E621" i="84"/>
  <c r="E622" i="84"/>
  <c r="E623" i="84"/>
  <c r="F624" i="84"/>
  <c r="E624" i="84" s="1"/>
  <c r="G624" i="84"/>
  <c r="H624" i="84"/>
  <c r="I624" i="84"/>
  <c r="E625" i="84"/>
  <c r="F626" i="84"/>
  <c r="E626" i="84" s="1"/>
  <c r="G626" i="84"/>
  <c r="H626" i="84"/>
  <c r="I626" i="84"/>
  <c r="E627" i="84"/>
  <c r="E628" i="84"/>
  <c r="F629" i="84"/>
  <c r="G629" i="84"/>
  <c r="E629" i="84" s="1"/>
  <c r="H629" i="84"/>
  <c r="I629" i="84"/>
  <c r="E630" i="84"/>
  <c r="E631" i="84"/>
  <c r="E632" i="84"/>
  <c r="F632" i="84"/>
  <c r="G632" i="84"/>
  <c r="H632" i="84"/>
  <c r="I632" i="84"/>
  <c r="E633" i="84"/>
  <c r="E634" i="84"/>
  <c r="E635" i="84"/>
  <c r="E636" i="84"/>
  <c r="F637" i="84"/>
  <c r="E637" i="84" s="1"/>
  <c r="G637" i="84"/>
  <c r="H637" i="84"/>
  <c r="I637" i="84"/>
  <c r="E638" i="84"/>
  <c r="F639" i="84"/>
  <c r="E639" i="84" s="1"/>
  <c r="G639" i="84"/>
  <c r="H639" i="84"/>
  <c r="I639" i="84"/>
  <c r="E640" i="84"/>
  <c r="E641" i="84"/>
  <c r="F642" i="84"/>
  <c r="E642" i="84" s="1"/>
  <c r="G642" i="84"/>
  <c r="H642" i="84"/>
  <c r="I642" i="84"/>
  <c r="E643" i="84"/>
  <c r="E644" i="84"/>
  <c r="E645" i="84"/>
  <c r="E646" i="84"/>
  <c r="F647" i="84"/>
  <c r="E647" i="84" s="1"/>
  <c r="G647" i="84"/>
  <c r="H647" i="84"/>
  <c r="I647" i="84"/>
  <c r="E648" i="84"/>
  <c r="E649" i="84"/>
  <c r="F650" i="84"/>
  <c r="E650" i="84" s="1"/>
  <c r="G650" i="84"/>
  <c r="H650" i="84"/>
  <c r="I650" i="84"/>
  <c r="E651" i="84"/>
  <c r="E652" i="84"/>
  <c r="F653" i="84"/>
  <c r="G653" i="84"/>
  <c r="H653" i="84"/>
  <c r="H654" i="84"/>
  <c r="H10" i="84" s="1"/>
  <c r="H9" i="84" s="1"/>
  <c r="I654" i="84"/>
  <c r="I653" i="84" s="1"/>
  <c r="E655" i="84"/>
  <c r="E656" i="84"/>
  <c r="F657" i="84"/>
  <c r="E657" i="84" s="1"/>
  <c r="G657" i="84"/>
  <c r="H657" i="84"/>
  <c r="I657" i="84"/>
  <c r="E658" i="84"/>
  <c r="E659" i="84"/>
  <c r="F660" i="84"/>
  <c r="E660" i="84" s="1"/>
  <c r="G660" i="84"/>
  <c r="H660" i="84"/>
  <c r="I660" i="84"/>
  <c r="E661" i="84"/>
  <c r="E662" i="84"/>
  <c r="F662" i="84"/>
  <c r="G662" i="84"/>
  <c r="H662" i="84"/>
  <c r="I662" i="84"/>
  <c r="E663" i="84"/>
  <c r="F664" i="84"/>
  <c r="E664" i="84" s="1"/>
  <c r="G664" i="84"/>
  <c r="H664" i="84"/>
  <c r="I664" i="84"/>
  <c r="E665" i="84"/>
  <c r="E666" i="84"/>
  <c r="E667" i="84"/>
  <c r="F668" i="84"/>
  <c r="E668" i="84" s="1"/>
  <c r="G668" i="84"/>
  <c r="H668" i="84"/>
  <c r="I668" i="84"/>
  <c r="E669" i="84"/>
  <c r="E670" i="84"/>
  <c r="E671" i="84"/>
  <c r="E672" i="84"/>
  <c r="F673" i="84"/>
  <c r="E673" i="84" s="1"/>
  <c r="G673" i="84"/>
  <c r="H673" i="84"/>
  <c r="I673" i="84"/>
  <c r="E674" i="84"/>
  <c r="E675" i="84"/>
  <c r="E676" i="84"/>
  <c r="E677" i="84"/>
  <c r="F678" i="84"/>
  <c r="E678" i="84" s="1"/>
  <c r="G678" i="84"/>
  <c r="H678" i="84"/>
  <c r="I678" i="84"/>
  <c r="E679" i="84"/>
  <c r="E680" i="84"/>
  <c r="F681" i="84"/>
  <c r="G681" i="84"/>
  <c r="H681" i="84"/>
  <c r="I681" i="84"/>
  <c r="E682" i="84"/>
  <c r="F683" i="84"/>
  <c r="G683" i="84"/>
  <c r="E683" i="84" s="1"/>
  <c r="H683" i="84"/>
  <c r="I683" i="84"/>
  <c r="E684" i="84"/>
  <c r="E685" i="84"/>
  <c r="E686" i="84"/>
  <c r="F686" i="84"/>
  <c r="G686" i="84"/>
  <c r="H686" i="84"/>
  <c r="I686" i="84"/>
  <c r="E687" i="84"/>
  <c r="E688" i="84"/>
  <c r="F689" i="84"/>
  <c r="E689" i="84" s="1"/>
  <c r="G689" i="84"/>
  <c r="H689" i="84"/>
  <c r="I689" i="84"/>
  <c r="E690" i="84"/>
  <c r="E691" i="84"/>
  <c r="E692" i="84"/>
  <c r="E693" i="84"/>
  <c r="F694" i="84"/>
  <c r="E694" i="84" s="1"/>
  <c r="G694" i="84"/>
  <c r="H694" i="84"/>
  <c r="I694" i="84"/>
  <c r="E695" i="84"/>
  <c r="E696" i="84"/>
  <c r="E697" i="84"/>
  <c r="F697" i="84"/>
  <c r="G697" i="84"/>
  <c r="H697" i="84"/>
  <c r="I697" i="84"/>
  <c r="E698" i="84"/>
  <c r="E699" i="84"/>
  <c r="E700" i="84"/>
  <c r="E701" i="84"/>
  <c r="E702" i="84"/>
  <c r="F702" i="84"/>
  <c r="G702" i="84"/>
  <c r="H702" i="84"/>
  <c r="I702" i="84"/>
  <c r="E703" i="84"/>
  <c r="E704" i="84"/>
  <c r="F705" i="84"/>
  <c r="E705" i="84" s="1"/>
  <c r="G705" i="84"/>
  <c r="H705" i="84"/>
  <c r="I705" i="84"/>
  <c r="E706" i="84"/>
  <c r="E707" i="84"/>
  <c r="E708" i="84"/>
  <c r="E709" i="84"/>
  <c r="F709" i="84"/>
  <c r="G709" i="84"/>
  <c r="H709" i="84"/>
  <c r="I709" i="84"/>
  <c r="E710" i="84"/>
  <c r="E711" i="84"/>
  <c r="E712" i="84"/>
  <c r="E713" i="84"/>
  <c r="E714" i="84"/>
  <c r="F714" i="84"/>
  <c r="G714" i="84"/>
  <c r="H714" i="84"/>
  <c r="I714" i="84"/>
  <c r="E715" i="84"/>
  <c r="E716" i="84"/>
  <c r="E717" i="84"/>
  <c r="E718" i="84"/>
  <c r="F719" i="84"/>
  <c r="G719" i="84"/>
  <c r="E719" i="84" s="1"/>
  <c r="H719" i="84"/>
  <c r="I719" i="84"/>
  <c r="E720" i="84"/>
  <c r="E721" i="84"/>
  <c r="E722" i="84"/>
  <c r="F722" i="84"/>
  <c r="G722" i="84"/>
  <c r="H722" i="84"/>
  <c r="I722" i="84"/>
  <c r="E723" i="84"/>
  <c r="E724" i="84"/>
  <c r="F725" i="84"/>
  <c r="E725" i="84" s="1"/>
  <c r="G725" i="84"/>
  <c r="H725" i="84"/>
  <c r="I725" i="84"/>
  <c r="E726" i="84"/>
  <c r="E727" i="84"/>
  <c r="F728" i="84"/>
  <c r="E728" i="84" s="1"/>
  <c r="G728" i="84"/>
  <c r="H728" i="84"/>
  <c r="I728" i="84"/>
  <c r="E729" i="84"/>
  <c r="E730" i="84"/>
  <c r="F731" i="84"/>
  <c r="E731" i="84" s="1"/>
  <c r="G731" i="84"/>
  <c r="H731" i="84"/>
  <c r="I731" i="84"/>
  <c r="E732" i="84"/>
  <c r="E733" i="84"/>
  <c r="E734" i="84"/>
  <c r="E735" i="84"/>
  <c r="F736" i="84"/>
  <c r="E736" i="84" s="1"/>
  <c r="G736" i="84"/>
  <c r="H736" i="84"/>
  <c r="I736" i="84"/>
  <c r="E737" i="84"/>
  <c r="E738" i="84"/>
  <c r="E739" i="84"/>
  <c r="E740" i="84"/>
  <c r="F741" i="84"/>
  <c r="E741" i="84" s="1"/>
  <c r="G741" i="84"/>
  <c r="H741" i="84"/>
  <c r="I741" i="84"/>
  <c r="E742" i="84"/>
  <c r="E743" i="84"/>
  <c r="E744" i="84"/>
  <c r="E745" i="84"/>
  <c r="F745" i="84"/>
  <c r="G745" i="84"/>
  <c r="H745" i="84"/>
  <c r="I745" i="84"/>
  <c r="E746" i="84"/>
  <c r="E747" i="84"/>
  <c r="E748" i="84"/>
  <c r="E749" i="84"/>
  <c r="E750" i="84"/>
  <c r="F750" i="84"/>
  <c r="G750" i="84"/>
  <c r="H750" i="84"/>
  <c r="I750" i="84"/>
  <c r="E751" i="84"/>
  <c r="E752" i="84"/>
  <c r="E753" i="84"/>
  <c r="F754" i="84"/>
  <c r="E754" i="84" s="1"/>
  <c r="G754" i="84"/>
  <c r="H754" i="84"/>
  <c r="I754" i="84"/>
  <c r="E755" i="84"/>
  <c r="E756" i="84"/>
  <c r="E757" i="84"/>
  <c r="F757" i="84"/>
  <c r="G757" i="84"/>
  <c r="H757" i="84"/>
  <c r="I757" i="84"/>
  <c r="E758" i="84"/>
  <c r="E759" i="84"/>
  <c r="E760" i="84"/>
  <c r="E761" i="84"/>
  <c r="E762" i="84"/>
  <c r="F762" i="84"/>
  <c r="G762" i="84"/>
  <c r="H762" i="84"/>
  <c r="I762" i="84"/>
  <c r="E763" i="84"/>
  <c r="E764" i="84"/>
  <c r="F765" i="84"/>
  <c r="E765" i="84" s="1"/>
  <c r="G765" i="84"/>
  <c r="H765" i="84"/>
  <c r="I765" i="84"/>
  <c r="E766" i="84"/>
  <c r="E767" i="84"/>
  <c r="E768" i="84"/>
  <c r="E769" i="84"/>
  <c r="E770" i="84"/>
  <c r="F770" i="84"/>
  <c r="G770" i="84"/>
  <c r="H770" i="84"/>
  <c r="I770" i="84"/>
  <c r="E771" i="84"/>
  <c r="E772" i="84"/>
  <c r="F773" i="84"/>
  <c r="E773" i="84" s="1"/>
  <c r="G773" i="84"/>
  <c r="H773" i="84"/>
  <c r="I773" i="84"/>
  <c r="E774" i="84"/>
  <c r="E775" i="84"/>
  <c r="F776" i="84"/>
  <c r="E776" i="84" s="1"/>
  <c r="G776" i="84"/>
  <c r="H776" i="84"/>
  <c r="I776" i="84"/>
  <c r="E777" i="84"/>
  <c r="E778" i="84"/>
  <c r="E779" i="84"/>
  <c r="F780" i="84"/>
  <c r="E780" i="84" s="1"/>
  <c r="G780" i="84"/>
  <c r="H780" i="84"/>
  <c r="I780" i="84"/>
  <c r="E781" i="84"/>
  <c r="E782" i="84"/>
  <c r="F783" i="84"/>
  <c r="E783" i="84" s="1"/>
  <c r="G783" i="84"/>
  <c r="H783" i="84"/>
  <c r="I783" i="84"/>
  <c r="E784" i="84"/>
  <c r="E785" i="84"/>
  <c r="F785" i="84"/>
  <c r="G785" i="84"/>
  <c r="H785" i="84"/>
  <c r="I785" i="84"/>
  <c r="E786" i="84"/>
  <c r="E787" i="84"/>
  <c r="F788" i="84"/>
  <c r="E788" i="84" s="1"/>
  <c r="G788" i="84"/>
  <c r="H788" i="84"/>
  <c r="I788" i="84"/>
  <c r="E789" i="84"/>
  <c r="E790" i="84"/>
  <c r="F791" i="84"/>
  <c r="E791" i="84" s="1"/>
  <c r="G791" i="84"/>
  <c r="H791" i="84"/>
  <c r="I791" i="84"/>
  <c r="E792" i="84"/>
  <c r="E793" i="84"/>
  <c r="E794" i="84"/>
  <c r="E795" i="84"/>
  <c r="F796" i="84"/>
  <c r="E796" i="84" s="1"/>
  <c r="G796" i="84"/>
  <c r="H796" i="84"/>
  <c r="I796" i="84"/>
  <c r="E797" i="84"/>
  <c r="F798" i="84"/>
  <c r="E798" i="84" s="1"/>
  <c r="G798" i="84"/>
  <c r="H798" i="84"/>
  <c r="I798" i="84"/>
  <c r="E799" i="84"/>
  <c r="E800" i="84"/>
  <c r="E9" i="83"/>
  <c r="E10" i="83"/>
  <c r="E11" i="83"/>
  <c r="E12" i="83"/>
  <c r="E13" i="83"/>
  <c r="E14" i="83"/>
  <c r="E15" i="83"/>
  <c r="E16" i="83"/>
  <c r="E17" i="83"/>
  <c r="E18" i="83"/>
  <c r="E19" i="83"/>
  <c r="E9" i="102"/>
  <c r="E10" i="102"/>
  <c r="E11" i="102"/>
  <c r="E12" i="102"/>
  <c r="E13" i="102"/>
  <c r="E14" i="102"/>
  <c r="E15" i="102"/>
  <c r="E16" i="102"/>
  <c r="E17" i="102"/>
  <c r="E18" i="102"/>
  <c r="E19" i="102"/>
  <c r="E20" i="102"/>
  <c r="E21" i="102"/>
  <c r="E22" i="102"/>
  <c r="E9" i="68"/>
  <c r="G9" i="68"/>
  <c r="K9" i="101"/>
  <c r="L9" i="101"/>
  <c r="F10" i="101"/>
  <c r="E10" i="101" s="1"/>
  <c r="H10" i="101"/>
  <c r="I10" i="101"/>
  <c r="J10" i="101"/>
  <c r="J9" i="101" s="1"/>
  <c r="K10" i="101"/>
  <c r="L10" i="101"/>
  <c r="N10" i="101"/>
  <c r="N9" i="101" s="1"/>
  <c r="P10" i="101"/>
  <c r="P9" i="101" s="1"/>
  <c r="E11" i="101"/>
  <c r="F11" i="101"/>
  <c r="H11" i="101"/>
  <c r="I11" i="101"/>
  <c r="I9" i="101" s="1"/>
  <c r="J11" i="101"/>
  <c r="K11" i="101"/>
  <c r="L11" i="101"/>
  <c r="N11" i="101"/>
  <c r="P11" i="101"/>
  <c r="F12" i="101"/>
  <c r="E12" i="101" s="1"/>
  <c r="H12" i="101"/>
  <c r="H9" i="101" s="1"/>
  <c r="I12" i="101"/>
  <c r="J12" i="101"/>
  <c r="K12" i="101"/>
  <c r="L12" i="101"/>
  <c r="N12" i="101"/>
  <c r="P12" i="101"/>
  <c r="F13" i="101"/>
  <c r="E13" i="101" s="1"/>
  <c r="H13" i="101"/>
  <c r="I13" i="101"/>
  <c r="J13" i="101"/>
  <c r="K13" i="101"/>
  <c r="L13" i="101"/>
  <c r="N13" i="101"/>
  <c r="P13" i="101"/>
  <c r="E14" i="101"/>
  <c r="F15" i="101"/>
  <c r="H15" i="101"/>
  <c r="I15" i="101"/>
  <c r="J15" i="101"/>
  <c r="E15" i="101" s="1"/>
  <c r="K15" i="101"/>
  <c r="L15" i="101"/>
  <c r="N15" i="101"/>
  <c r="P15" i="101"/>
  <c r="E16" i="101"/>
  <c r="F17" i="101"/>
  <c r="E17" i="101" s="1"/>
  <c r="H17" i="101"/>
  <c r="I17" i="101"/>
  <c r="J17" i="101"/>
  <c r="K17" i="101"/>
  <c r="L17" i="101"/>
  <c r="N17" i="101"/>
  <c r="P17" i="101"/>
  <c r="E18" i="101"/>
  <c r="E19" i="101"/>
  <c r="F19" i="101"/>
  <c r="H19" i="101"/>
  <c r="I19" i="101"/>
  <c r="J19" i="101"/>
  <c r="K19" i="101"/>
  <c r="L19" i="101"/>
  <c r="N19" i="101"/>
  <c r="P19" i="101"/>
  <c r="E20" i="101"/>
  <c r="F21" i="101"/>
  <c r="E21" i="101" s="1"/>
  <c r="H21" i="101"/>
  <c r="I21" i="101"/>
  <c r="J21" i="101"/>
  <c r="K21" i="101"/>
  <c r="L21" i="101"/>
  <c r="N21" i="101"/>
  <c r="P21" i="101"/>
  <c r="E22" i="101"/>
  <c r="F23" i="101"/>
  <c r="E23" i="101" s="1"/>
  <c r="H23" i="101"/>
  <c r="I23" i="101"/>
  <c r="J23" i="101"/>
  <c r="K23" i="101"/>
  <c r="L23" i="101"/>
  <c r="N23" i="101"/>
  <c r="P23" i="101"/>
  <c r="E24" i="101"/>
  <c r="F25" i="101"/>
  <c r="E25" i="101" s="1"/>
  <c r="H25" i="101"/>
  <c r="I25" i="101"/>
  <c r="J25" i="101"/>
  <c r="K25" i="101"/>
  <c r="L25" i="101"/>
  <c r="N25" i="101"/>
  <c r="P25" i="101"/>
  <c r="E26" i="101"/>
  <c r="E27" i="101"/>
  <c r="F28" i="101"/>
  <c r="E28" i="101" s="1"/>
  <c r="H28" i="101"/>
  <c r="I28" i="101"/>
  <c r="J28" i="101"/>
  <c r="K28" i="101"/>
  <c r="L28" i="101"/>
  <c r="N28" i="101"/>
  <c r="P28" i="101"/>
  <c r="E29" i="101"/>
  <c r="E30" i="101"/>
  <c r="F31" i="101"/>
  <c r="H31" i="101"/>
  <c r="I31" i="101"/>
  <c r="J31" i="101"/>
  <c r="E31" i="101" s="1"/>
  <c r="K31" i="101"/>
  <c r="L31" i="101"/>
  <c r="N31" i="101"/>
  <c r="P31" i="101"/>
  <c r="E32" i="101"/>
  <c r="F33" i="101"/>
  <c r="E33" i="101" s="1"/>
  <c r="H33" i="101"/>
  <c r="I33" i="101"/>
  <c r="J33" i="101"/>
  <c r="K33" i="101"/>
  <c r="L33" i="101"/>
  <c r="N33" i="101"/>
  <c r="P33" i="101"/>
  <c r="E34" i="101"/>
  <c r="E35" i="101"/>
  <c r="F35" i="101"/>
  <c r="H35" i="101"/>
  <c r="I35" i="101"/>
  <c r="J35" i="101"/>
  <c r="K35" i="101"/>
  <c r="L35" i="101"/>
  <c r="N35" i="101"/>
  <c r="P35" i="101"/>
  <c r="E36" i="101"/>
  <c r="E37" i="101"/>
  <c r="F38" i="101"/>
  <c r="E38" i="101" s="1"/>
  <c r="H38" i="101"/>
  <c r="I38" i="101"/>
  <c r="J38" i="101"/>
  <c r="K38" i="101"/>
  <c r="L38" i="101"/>
  <c r="N38" i="101"/>
  <c r="P38" i="101"/>
  <c r="E39" i="101"/>
  <c r="E40" i="101"/>
  <c r="F41" i="101"/>
  <c r="E41" i="101" s="1"/>
  <c r="H41" i="101"/>
  <c r="I41" i="101"/>
  <c r="J41" i="101"/>
  <c r="K41" i="101"/>
  <c r="L41" i="101"/>
  <c r="N41" i="101"/>
  <c r="P41" i="101"/>
  <c r="E42" i="101"/>
  <c r="F43" i="101"/>
  <c r="E43" i="101" s="1"/>
  <c r="H43" i="101"/>
  <c r="I43" i="101"/>
  <c r="J43" i="101"/>
  <c r="K43" i="101"/>
  <c r="L43" i="101"/>
  <c r="N43" i="101"/>
  <c r="P43" i="101"/>
  <c r="E44" i="101"/>
  <c r="F45" i="101"/>
  <c r="E45" i="101" s="1"/>
  <c r="H45" i="101"/>
  <c r="I45" i="101"/>
  <c r="J45" i="101"/>
  <c r="K45" i="101"/>
  <c r="L45" i="101"/>
  <c r="N45" i="101"/>
  <c r="P45" i="101"/>
  <c r="E46" i="101"/>
  <c r="F47" i="101"/>
  <c r="H47" i="101"/>
  <c r="I47" i="101"/>
  <c r="J47" i="101"/>
  <c r="E47" i="101" s="1"/>
  <c r="K47" i="101"/>
  <c r="L47" i="101"/>
  <c r="N47" i="101"/>
  <c r="P47" i="101"/>
  <c r="E48" i="101"/>
  <c r="F49" i="101"/>
  <c r="E49" i="101" s="1"/>
  <c r="H49" i="101"/>
  <c r="I49" i="101"/>
  <c r="J49" i="101"/>
  <c r="K49" i="101"/>
  <c r="L49" i="101"/>
  <c r="N49" i="101"/>
  <c r="P49" i="101"/>
  <c r="E50" i="101"/>
  <c r="E51" i="101"/>
  <c r="F51" i="101"/>
  <c r="H51" i="101"/>
  <c r="I51" i="101"/>
  <c r="J51" i="101"/>
  <c r="K51" i="101"/>
  <c r="L51" i="101"/>
  <c r="N51" i="101"/>
  <c r="P51" i="101"/>
  <c r="E52" i="101"/>
  <c r="F53" i="101"/>
  <c r="E53" i="101" s="1"/>
  <c r="H53" i="101"/>
  <c r="I53" i="101"/>
  <c r="J53" i="101"/>
  <c r="K53" i="101"/>
  <c r="L53" i="101"/>
  <c r="N53" i="101"/>
  <c r="P53" i="101"/>
  <c r="E54" i="101"/>
  <c r="F55" i="101"/>
  <c r="E55" i="101" s="1"/>
  <c r="H55" i="101"/>
  <c r="I55" i="101"/>
  <c r="J55" i="101"/>
  <c r="K55" i="101"/>
  <c r="L55" i="101"/>
  <c r="N55" i="101"/>
  <c r="P55" i="101"/>
  <c r="E56" i="101"/>
  <c r="E57" i="101"/>
  <c r="F58" i="101"/>
  <c r="E58" i="101" s="1"/>
  <c r="H58" i="101"/>
  <c r="I58" i="101"/>
  <c r="J58" i="101"/>
  <c r="K58" i="101"/>
  <c r="L58" i="101"/>
  <c r="N58" i="101"/>
  <c r="P58" i="101"/>
  <c r="E59" i="101"/>
  <c r="F60" i="101"/>
  <c r="E60" i="101" s="1"/>
  <c r="H60" i="101"/>
  <c r="I60" i="101"/>
  <c r="J60" i="101"/>
  <c r="K60" i="101"/>
  <c r="L60" i="101"/>
  <c r="N60" i="101"/>
  <c r="P60" i="101"/>
  <c r="E61" i="101"/>
  <c r="E62" i="101"/>
  <c r="F63" i="101"/>
  <c r="H63" i="101"/>
  <c r="I63" i="101"/>
  <c r="J63" i="101"/>
  <c r="E63" i="101" s="1"/>
  <c r="K63" i="101"/>
  <c r="L63" i="101"/>
  <c r="N63" i="101"/>
  <c r="P63" i="101"/>
  <c r="E64" i="101"/>
  <c r="F65" i="101"/>
  <c r="E65" i="101" s="1"/>
  <c r="H65" i="101"/>
  <c r="I65" i="101"/>
  <c r="J65" i="101"/>
  <c r="K65" i="101"/>
  <c r="L65" i="101"/>
  <c r="N65" i="101"/>
  <c r="P65" i="101"/>
  <c r="E66" i="101"/>
  <c r="E67" i="101"/>
  <c r="F67" i="101"/>
  <c r="H67" i="101"/>
  <c r="I67" i="101"/>
  <c r="J67" i="101"/>
  <c r="K67" i="101"/>
  <c r="L67" i="101"/>
  <c r="N67" i="101"/>
  <c r="P67" i="101"/>
  <c r="E68" i="101"/>
  <c r="F69" i="101"/>
  <c r="E69" i="101" s="1"/>
  <c r="H69" i="101"/>
  <c r="I69" i="101"/>
  <c r="J69" i="101"/>
  <c r="K69" i="101"/>
  <c r="L69" i="101"/>
  <c r="N69" i="101"/>
  <c r="P69" i="101"/>
  <c r="E70" i="101"/>
  <c r="E71" i="101"/>
  <c r="F72" i="101"/>
  <c r="E72" i="101" s="1"/>
  <c r="H72" i="101"/>
  <c r="I72" i="101"/>
  <c r="J72" i="101"/>
  <c r="K72" i="101"/>
  <c r="L72" i="101"/>
  <c r="N72" i="101"/>
  <c r="P72" i="101"/>
  <c r="E73" i="101"/>
  <c r="F74" i="101"/>
  <c r="E74" i="101" s="1"/>
  <c r="H74" i="101"/>
  <c r="I74" i="101"/>
  <c r="J74" i="101"/>
  <c r="K74" i="101"/>
  <c r="L74" i="101"/>
  <c r="N74" i="101"/>
  <c r="P74" i="101"/>
  <c r="E75" i="101"/>
  <c r="F76" i="101"/>
  <c r="E76" i="101" s="1"/>
  <c r="H76" i="101"/>
  <c r="I76" i="101"/>
  <c r="J76" i="101"/>
  <c r="K76" i="101"/>
  <c r="L76" i="101"/>
  <c r="N76" i="101"/>
  <c r="P76" i="101"/>
  <c r="E77" i="101"/>
  <c r="F78" i="101"/>
  <c r="E78" i="101" s="1"/>
  <c r="H78" i="101"/>
  <c r="I78" i="101"/>
  <c r="J78" i="101"/>
  <c r="K78" i="101"/>
  <c r="L78" i="101"/>
  <c r="N78" i="101"/>
  <c r="P78" i="101"/>
  <c r="E79" i="101"/>
  <c r="F80" i="101"/>
  <c r="E80" i="101" s="1"/>
  <c r="H80" i="101"/>
  <c r="I80" i="101"/>
  <c r="J80" i="101"/>
  <c r="K80" i="101"/>
  <c r="L80" i="101"/>
  <c r="N80" i="101"/>
  <c r="P80" i="101"/>
  <c r="E81" i="101"/>
  <c r="F82" i="101"/>
  <c r="E82" i="101" s="1"/>
  <c r="H82" i="101"/>
  <c r="I82" i="101"/>
  <c r="J82" i="101"/>
  <c r="K82" i="101"/>
  <c r="L82" i="101"/>
  <c r="N82" i="101"/>
  <c r="P82" i="101"/>
  <c r="E83" i="101"/>
  <c r="F84" i="101"/>
  <c r="E84" i="101" s="1"/>
  <c r="H84" i="101"/>
  <c r="I84" i="101"/>
  <c r="J84" i="101"/>
  <c r="K84" i="101"/>
  <c r="L84" i="101"/>
  <c r="N84" i="101"/>
  <c r="P84" i="101"/>
  <c r="E85" i="101"/>
  <c r="E86" i="101"/>
  <c r="F87" i="101"/>
  <c r="E87" i="101" s="1"/>
  <c r="H87" i="101"/>
  <c r="I87" i="101"/>
  <c r="J87" i="101"/>
  <c r="K87" i="101"/>
  <c r="L87" i="101"/>
  <c r="N87" i="101"/>
  <c r="P87" i="101"/>
  <c r="E88" i="101"/>
  <c r="F89" i="101"/>
  <c r="E89" i="101" s="1"/>
  <c r="H89" i="101"/>
  <c r="I89" i="101"/>
  <c r="J89" i="101"/>
  <c r="K89" i="101"/>
  <c r="L89" i="101"/>
  <c r="N89" i="101"/>
  <c r="P89" i="101"/>
  <c r="E90" i="101"/>
  <c r="E91" i="101"/>
  <c r="F92" i="101"/>
  <c r="E92" i="101" s="1"/>
  <c r="H92" i="101"/>
  <c r="I92" i="101"/>
  <c r="J92" i="101"/>
  <c r="K92" i="101"/>
  <c r="L92" i="101"/>
  <c r="N92" i="101"/>
  <c r="P92" i="101"/>
  <c r="E93" i="101"/>
  <c r="F94" i="101"/>
  <c r="E94" i="101" s="1"/>
  <c r="H94" i="101"/>
  <c r="I94" i="101"/>
  <c r="J94" i="101"/>
  <c r="K94" i="101"/>
  <c r="L94" i="101"/>
  <c r="N94" i="101"/>
  <c r="P94" i="101"/>
  <c r="E95" i="101"/>
  <c r="F96" i="101"/>
  <c r="E96" i="101" s="1"/>
  <c r="H96" i="101"/>
  <c r="I96" i="101"/>
  <c r="J96" i="101"/>
  <c r="K96" i="101"/>
  <c r="L96" i="101"/>
  <c r="N96" i="101"/>
  <c r="P96" i="101"/>
  <c r="E97" i="101"/>
  <c r="F98" i="101"/>
  <c r="E98" i="101" s="1"/>
  <c r="H98" i="101"/>
  <c r="I98" i="101"/>
  <c r="J98" i="101"/>
  <c r="K98" i="101"/>
  <c r="L98" i="101"/>
  <c r="N98" i="101"/>
  <c r="P98" i="101"/>
  <c r="E99" i="101"/>
  <c r="F100" i="101"/>
  <c r="E100" i="101" s="1"/>
  <c r="H100" i="101"/>
  <c r="I100" i="101"/>
  <c r="J100" i="101"/>
  <c r="K100" i="101"/>
  <c r="L100" i="101"/>
  <c r="N100" i="101"/>
  <c r="P100" i="101"/>
  <c r="E101" i="101"/>
  <c r="E102" i="101"/>
  <c r="F103" i="101"/>
  <c r="E103" i="101" s="1"/>
  <c r="H103" i="101"/>
  <c r="I103" i="101"/>
  <c r="J103" i="101"/>
  <c r="K103" i="101"/>
  <c r="L103" i="101"/>
  <c r="N103" i="101"/>
  <c r="P103" i="101"/>
  <c r="E104" i="101"/>
  <c r="F105" i="101"/>
  <c r="E105" i="101" s="1"/>
  <c r="H105" i="101"/>
  <c r="I105" i="101"/>
  <c r="J105" i="101"/>
  <c r="K105" i="101"/>
  <c r="L105" i="101"/>
  <c r="N105" i="101"/>
  <c r="P105" i="101"/>
  <c r="E106" i="101"/>
  <c r="F107" i="101"/>
  <c r="H107" i="101"/>
  <c r="I107" i="101"/>
  <c r="J107" i="101"/>
  <c r="E107" i="101" s="1"/>
  <c r="K107" i="101"/>
  <c r="L107" i="101"/>
  <c r="N107" i="101"/>
  <c r="P107" i="101"/>
  <c r="E108" i="101"/>
  <c r="F109" i="101"/>
  <c r="E109" i="101" s="1"/>
  <c r="H109" i="101"/>
  <c r="I109" i="101"/>
  <c r="J109" i="101"/>
  <c r="K109" i="101"/>
  <c r="L109" i="101"/>
  <c r="N109" i="101"/>
  <c r="P109" i="101"/>
  <c r="E110" i="101"/>
  <c r="E111" i="101"/>
  <c r="F111" i="101"/>
  <c r="H111" i="101"/>
  <c r="I111" i="101"/>
  <c r="J111" i="101"/>
  <c r="K111" i="101"/>
  <c r="L111" i="101"/>
  <c r="N111" i="101"/>
  <c r="P111" i="101"/>
  <c r="E112" i="101"/>
  <c r="F113" i="101"/>
  <c r="E113" i="101" s="1"/>
  <c r="H113" i="101"/>
  <c r="I113" i="101"/>
  <c r="J113" i="101"/>
  <c r="K113" i="101"/>
  <c r="L113" i="101"/>
  <c r="N113" i="101"/>
  <c r="P113" i="101"/>
  <c r="E114" i="101"/>
  <c r="F115" i="101"/>
  <c r="E115" i="101" s="1"/>
  <c r="H115" i="101"/>
  <c r="I115" i="101"/>
  <c r="J115" i="101"/>
  <c r="K115" i="101"/>
  <c r="L115" i="101"/>
  <c r="N115" i="101"/>
  <c r="P115" i="101"/>
  <c r="E116" i="101"/>
  <c r="F117" i="101"/>
  <c r="E117" i="101" s="1"/>
  <c r="H117" i="101"/>
  <c r="I117" i="101"/>
  <c r="J117" i="101"/>
  <c r="K117" i="101"/>
  <c r="L117" i="101"/>
  <c r="N117" i="101"/>
  <c r="P117" i="101"/>
  <c r="E118" i="101"/>
  <c r="F119" i="101"/>
  <c r="H119" i="101"/>
  <c r="I119" i="101"/>
  <c r="J119" i="101"/>
  <c r="E119" i="101" s="1"/>
  <c r="K119" i="101"/>
  <c r="L119" i="101"/>
  <c r="N119" i="101"/>
  <c r="P119" i="101"/>
  <c r="E120" i="101"/>
  <c r="E121" i="101"/>
  <c r="F122" i="101"/>
  <c r="E122" i="101" s="1"/>
  <c r="H122" i="101"/>
  <c r="I122" i="101"/>
  <c r="J122" i="101"/>
  <c r="K122" i="101"/>
  <c r="L122" i="101"/>
  <c r="N122" i="101"/>
  <c r="P122" i="101"/>
  <c r="E123" i="101"/>
  <c r="E124" i="101"/>
  <c r="F125" i="101"/>
  <c r="E125" i="101" s="1"/>
  <c r="H125" i="101"/>
  <c r="I125" i="101"/>
  <c r="J125" i="101"/>
  <c r="K125" i="101"/>
  <c r="L125" i="101"/>
  <c r="N125" i="101"/>
  <c r="P125" i="101"/>
  <c r="E126" i="101"/>
  <c r="E127" i="101"/>
  <c r="F127" i="101"/>
  <c r="H127" i="101"/>
  <c r="I127" i="101"/>
  <c r="J127" i="101"/>
  <c r="K127" i="101"/>
  <c r="L127" i="101"/>
  <c r="N127" i="101"/>
  <c r="P127" i="101"/>
  <c r="E128" i="101"/>
  <c r="F129" i="101"/>
  <c r="E129" i="101" s="1"/>
  <c r="H129" i="101"/>
  <c r="I129" i="101"/>
  <c r="J129" i="101"/>
  <c r="K129" i="101"/>
  <c r="L129" i="101"/>
  <c r="N129" i="101"/>
  <c r="P129" i="101"/>
  <c r="E130" i="101"/>
  <c r="F131" i="101"/>
  <c r="E131" i="101" s="1"/>
  <c r="H131" i="101"/>
  <c r="I131" i="101"/>
  <c r="J131" i="101"/>
  <c r="K131" i="101"/>
  <c r="L131" i="101"/>
  <c r="N131" i="101"/>
  <c r="P131" i="101"/>
  <c r="E132" i="101"/>
  <c r="F133" i="101"/>
  <c r="E133" i="101" s="1"/>
  <c r="H133" i="101"/>
  <c r="I133" i="101"/>
  <c r="J133" i="101"/>
  <c r="K133" i="101"/>
  <c r="L133" i="101"/>
  <c r="N133" i="101"/>
  <c r="P133" i="101"/>
  <c r="E134" i="101"/>
  <c r="E135" i="101"/>
  <c r="F136" i="101"/>
  <c r="E136" i="101" s="1"/>
  <c r="H136" i="101"/>
  <c r="I136" i="101"/>
  <c r="J136" i="101"/>
  <c r="K136" i="101"/>
  <c r="L136" i="101"/>
  <c r="N136" i="101"/>
  <c r="P136" i="101"/>
  <c r="E137" i="101"/>
  <c r="E138" i="101"/>
  <c r="F139" i="101"/>
  <c r="H139" i="101"/>
  <c r="I139" i="101"/>
  <c r="J139" i="101"/>
  <c r="E139" i="101" s="1"/>
  <c r="K139" i="101"/>
  <c r="L139" i="101"/>
  <c r="N139" i="101"/>
  <c r="P139" i="101"/>
  <c r="E140" i="101"/>
  <c r="F141" i="101"/>
  <c r="E141" i="101" s="1"/>
  <c r="H141" i="101"/>
  <c r="I141" i="101"/>
  <c r="J141" i="101"/>
  <c r="K141" i="101"/>
  <c r="L141" i="101"/>
  <c r="N141" i="101"/>
  <c r="P141" i="101"/>
  <c r="E142" i="101"/>
  <c r="E143" i="101"/>
  <c r="F144" i="101"/>
  <c r="E144" i="101" s="1"/>
  <c r="H144" i="101"/>
  <c r="I144" i="101"/>
  <c r="J144" i="101"/>
  <c r="K144" i="101"/>
  <c r="L144" i="101"/>
  <c r="N144" i="101"/>
  <c r="P144" i="101"/>
  <c r="E145" i="101"/>
  <c r="E146" i="101"/>
  <c r="E147" i="101"/>
  <c r="F147" i="101"/>
  <c r="H147" i="101"/>
  <c r="I147" i="101"/>
  <c r="J147" i="101"/>
  <c r="K147" i="101"/>
  <c r="L147" i="101"/>
  <c r="N147" i="101"/>
  <c r="P147" i="101"/>
  <c r="E148" i="101"/>
  <c r="F149" i="101"/>
  <c r="E149" i="101" s="1"/>
  <c r="H149" i="101"/>
  <c r="I149" i="101"/>
  <c r="J149" i="101"/>
  <c r="K149" i="101"/>
  <c r="L149" i="101"/>
  <c r="N149" i="101"/>
  <c r="P149" i="101"/>
  <c r="E150" i="101"/>
  <c r="F151" i="101"/>
  <c r="E151" i="101" s="1"/>
  <c r="H151" i="101"/>
  <c r="I151" i="101"/>
  <c r="J151" i="101"/>
  <c r="K151" i="101"/>
  <c r="L151" i="101"/>
  <c r="N151" i="101"/>
  <c r="P151" i="101"/>
  <c r="E152" i="101"/>
  <c r="F153" i="101"/>
  <c r="E153" i="101" s="1"/>
  <c r="H153" i="101"/>
  <c r="I153" i="101"/>
  <c r="J153" i="101"/>
  <c r="K153" i="101"/>
  <c r="L153" i="101"/>
  <c r="N153" i="101"/>
  <c r="P153" i="101"/>
  <c r="E154" i="101"/>
  <c r="F155" i="101"/>
  <c r="H155" i="101"/>
  <c r="I155" i="101"/>
  <c r="J155" i="101"/>
  <c r="E155" i="101" s="1"/>
  <c r="K155" i="101"/>
  <c r="L155" i="101"/>
  <c r="N155" i="101"/>
  <c r="P155" i="101"/>
  <c r="E156" i="101"/>
  <c r="F157" i="101"/>
  <c r="E157" i="101" s="1"/>
  <c r="H157" i="101"/>
  <c r="I157" i="101"/>
  <c r="J157" i="101"/>
  <c r="K157" i="101"/>
  <c r="L157" i="101"/>
  <c r="N157" i="101"/>
  <c r="P157" i="101"/>
  <c r="E158" i="101"/>
  <c r="E159" i="101"/>
  <c r="F159" i="101"/>
  <c r="H159" i="101"/>
  <c r="I159" i="101"/>
  <c r="J159" i="101"/>
  <c r="K159" i="101"/>
  <c r="L159" i="101"/>
  <c r="N159" i="101"/>
  <c r="P159" i="101"/>
  <c r="E160" i="101"/>
  <c r="F161" i="101"/>
  <c r="E161" i="101" s="1"/>
  <c r="H161" i="101"/>
  <c r="I161" i="101"/>
  <c r="J161" i="101"/>
  <c r="K161" i="101"/>
  <c r="L161" i="101"/>
  <c r="N161" i="101"/>
  <c r="P161" i="101"/>
  <c r="E162" i="101"/>
  <c r="E163" i="101"/>
  <c r="F164" i="101"/>
  <c r="E164" i="101" s="1"/>
  <c r="H164" i="101"/>
  <c r="I164" i="101"/>
  <c r="J164" i="101"/>
  <c r="K164" i="101"/>
  <c r="L164" i="101"/>
  <c r="N164" i="101"/>
  <c r="P164" i="101"/>
  <c r="E165" i="101"/>
  <c r="F166" i="101"/>
  <c r="E166" i="101" s="1"/>
  <c r="H166" i="101"/>
  <c r="I166" i="101"/>
  <c r="J166" i="101"/>
  <c r="K166" i="101"/>
  <c r="L166" i="101"/>
  <c r="N166" i="101"/>
  <c r="P166" i="101"/>
  <c r="E167" i="101"/>
  <c r="F168" i="101"/>
  <c r="E168" i="101" s="1"/>
  <c r="H168" i="101"/>
  <c r="I168" i="101"/>
  <c r="J168" i="101"/>
  <c r="K168" i="101"/>
  <c r="L168" i="101"/>
  <c r="N168" i="101"/>
  <c r="P168" i="101"/>
  <c r="E169" i="101"/>
  <c r="E170" i="101"/>
  <c r="F171" i="101"/>
  <c r="H171" i="101"/>
  <c r="I171" i="101"/>
  <c r="J171" i="101"/>
  <c r="E171" i="101" s="1"/>
  <c r="K171" i="101"/>
  <c r="L171" i="101"/>
  <c r="N171" i="101"/>
  <c r="P171" i="101"/>
  <c r="E172" i="101"/>
  <c r="F173" i="101"/>
  <c r="E173" i="101" s="1"/>
  <c r="H173" i="101"/>
  <c r="I173" i="101"/>
  <c r="J173" i="101"/>
  <c r="K173" i="101"/>
  <c r="L173" i="101"/>
  <c r="N173" i="101"/>
  <c r="P173" i="101"/>
  <c r="E174" i="101"/>
  <c r="E175" i="101"/>
  <c r="F176" i="101"/>
  <c r="E176" i="101" s="1"/>
  <c r="H176" i="101"/>
  <c r="I176" i="101"/>
  <c r="J176" i="101"/>
  <c r="K176" i="101"/>
  <c r="L176" i="101"/>
  <c r="N176" i="101"/>
  <c r="P176" i="101"/>
  <c r="E177" i="101"/>
  <c r="E178" i="101"/>
  <c r="E179" i="101"/>
  <c r="F179" i="101"/>
  <c r="H179" i="101"/>
  <c r="I179" i="101"/>
  <c r="J179" i="101"/>
  <c r="K179" i="101"/>
  <c r="L179" i="101"/>
  <c r="N179" i="101"/>
  <c r="P179" i="101"/>
  <c r="E180" i="101"/>
  <c r="F181" i="101"/>
  <c r="E181" i="101" s="1"/>
  <c r="H181" i="101"/>
  <c r="I181" i="101"/>
  <c r="J181" i="101"/>
  <c r="K181" i="101"/>
  <c r="L181" i="101"/>
  <c r="N181" i="101"/>
  <c r="P181" i="101"/>
  <c r="E182" i="101"/>
  <c r="F183" i="101"/>
  <c r="E183" i="101" s="1"/>
  <c r="H183" i="101"/>
  <c r="I183" i="101"/>
  <c r="J183" i="101"/>
  <c r="K183" i="101"/>
  <c r="L183" i="101"/>
  <c r="N183" i="101"/>
  <c r="P183" i="101"/>
  <c r="E184" i="101"/>
  <c r="F185" i="101"/>
  <c r="E185" i="101" s="1"/>
  <c r="H185" i="101"/>
  <c r="I185" i="101"/>
  <c r="J185" i="101"/>
  <c r="K185" i="101"/>
  <c r="L185" i="101"/>
  <c r="N185" i="101"/>
  <c r="P185" i="101"/>
  <c r="E186" i="101"/>
  <c r="F187" i="101"/>
  <c r="H187" i="101"/>
  <c r="I187" i="101"/>
  <c r="J187" i="101"/>
  <c r="E187" i="101" s="1"/>
  <c r="K187" i="101"/>
  <c r="L187" i="101"/>
  <c r="N187" i="101"/>
  <c r="P187" i="101"/>
  <c r="E188" i="101"/>
  <c r="E189" i="101"/>
  <c r="F190" i="101"/>
  <c r="E190" i="101" s="1"/>
  <c r="H190" i="101"/>
  <c r="I190" i="101"/>
  <c r="J190" i="101"/>
  <c r="K190" i="101"/>
  <c r="L190" i="101"/>
  <c r="N190" i="101"/>
  <c r="P190" i="101"/>
  <c r="E191" i="101"/>
  <c r="F192" i="101"/>
  <c r="E192" i="101" s="1"/>
  <c r="H192" i="101"/>
  <c r="I192" i="101"/>
  <c r="J192" i="101"/>
  <c r="K192" i="101"/>
  <c r="L192" i="101"/>
  <c r="N192" i="101"/>
  <c r="P192" i="101"/>
  <c r="E193" i="101"/>
  <c r="F194" i="101"/>
  <c r="E194" i="101" s="1"/>
  <c r="H194" i="101"/>
  <c r="I194" i="101"/>
  <c r="J194" i="101"/>
  <c r="K194" i="101"/>
  <c r="L194" i="101"/>
  <c r="N194" i="101"/>
  <c r="P194" i="101"/>
  <c r="E195" i="101"/>
  <c r="F196" i="101"/>
  <c r="E196" i="101" s="1"/>
  <c r="H196" i="101"/>
  <c r="I196" i="101"/>
  <c r="J196" i="101"/>
  <c r="K196" i="101"/>
  <c r="L196" i="101"/>
  <c r="N196" i="101"/>
  <c r="P196" i="101"/>
  <c r="E197" i="101"/>
  <c r="F198" i="101"/>
  <c r="E198" i="101" s="1"/>
  <c r="H198" i="101"/>
  <c r="I198" i="101"/>
  <c r="J198" i="101"/>
  <c r="K198" i="101"/>
  <c r="L198" i="101"/>
  <c r="N198" i="101"/>
  <c r="P198" i="101"/>
  <c r="E199" i="101"/>
  <c r="E200" i="101"/>
  <c r="F201" i="101"/>
  <c r="E201" i="101" s="1"/>
  <c r="H201" i="101"/>
  <c r="I201" i="101"/>
  <c r="J201" i="101"/>
  <c r="K201" i="101"/>
  <c r="L201" i="101"/>
  <c r="N201" i="101"/>
  <c r="P201" i="101"/>
  <c r="E202" i="101"/>
  <c r="E203" i="101"/>
  <c r="F204" i="101"/>
  <c r="E204" i="101" s="1"/>
  <c r="H204" i="101"/>
  <c r="I204" i="101"/>
  <c r="J204" i="101"/>
  <c r="K204" i="101"/>
  <c r="L204" i="101"/>
  <c r="N204" i="101"/>
  <c r="P204" i="101"/>
  <c r="E205" i="101"/>
  <c r="F206" i="101"/>
  <c r="E206" i="101" s="1"/>
  <c r="H206" i="101"/>
  <c r="I206" i="101"/>
  <c r="J206" i="101"/>
  <c r="K206" i="101"/>
  <c r="L206" i="101"/>
  <c r="N206" i="101"/>
  <c r="P206" i="101"/>
  <c r="E207" i="101"/>
  <c r="F208" i="101"/>
  <c r="E208" i="101" s="1"/>
  <c r="H208" i="101"/>
  <c r="I208" i="101"/>
  <c r="J208" i="101"/>
  <c r="K208" i="101"/>
  <c r="L208" i="101"/>
  <c r="N208" i="101"/>
  <c r="P208" i="101"/>
  <c r="E209" i="101"/>
  <c r="F210" i="101"/>
  <c r="E210" i="101" s="1"/>
  <c r="H210" i="101"/>
  <c r="I210" i="101"/>
  <c r="J210" i="101"/>
  <c r="K210" i="101"/>
  <c r="L210" i="101"/>
  <c r="N210" i="101"/>
  <c r="P210" i="101"/>
  <c r="E211" i="101"/>
  <c r="F212" i="101"/>
  <c r="E212" i="101" s="1"/>
  <c r="H212" i="101"/>
  <c r="I212" i="101"/>
  <c r="J212" i="101"/>
  <c r="K212" i="101"/>
  <c r="L212" i="101"/>
  <c r="N212" i="101"/>
  <c r="P212" i="101"/>
  <c r="E213" i="101"/>
  <c r="E214" i="101"/>
  <c r="F215" i="101"/>
  <c r="E215" i="101" s="1"/>
  <c r="H215" i="101"/>
  <c r="I215" i="101"/>
  <c r="J215" i="101"/>
  <c r="K215" i="101"/>
  <c r="L215" i="101"/>
  <c r="N215" i="101"/>
  <c r="P215" i="101"/>
  <c r="E216" i="101"/>
  <c r="F217" i="101"/>
  <c r="E217" i="101" s="1"/>
  <c r="H217" i="101"/>
  <c r="I217" i="101"/>
  <c r="J217" i="101"/>
  <c r="K217" i="101"/>
  <c r="L217" i="101"/>
  <c r="N217" i="101"/>
  <c r="P217" i="101"/>
  <c r="E218" i="101"/>
  <c r="E219" i="101"/>
  <c r="F220" i="101"/>
  <c r="E220" i="101" s="1"/>
  <c r="H220" i="101"/>
  <c r="I220" i="101"/>
  <c r="J220" i="101"/>
  <c r="K220" i="101"/>
  <c r="L220" i="101"/>
  <c r="N220" i="101"/>
  <c r="P220" i="101"/>
  <c r="E221" i="101"/>
  <c r="F222" i="101"/>
  <c r="E222" i="101" s="1"/>
  <c r="H222" i="101"/>
  <c r="I222" i="101"/>
  <c r="J222" i="101"/>
  <c r="K222" i="101"/>
  <c r="L222" i="101"/>
  <c r="N222" i="101"/>
  <c r="P222" i="101"/>
  <c r="E223" i="101"/>
  <c r="E224" i="101"/>
  <c r="F225" i="101"/>
  <c r="E225" i="101" s="1"/>
  <c r="H225" i="101"/>
  <c r="I225" i="101"/>
  <c r="J225" i="101"/>
  <c r="K225" i="101"/>
  <c r="L225" i="101"/>
  <c r="N225" i="101"/>
  <c r="P225" i="101"/>
  <c r="E226" i="101"/>
  <c r="E227" i="101"/>
  <c r="F227" i="101"/>
  <c r="H227" i="101"/>
  <c r="I227" i="101"/>
  <c r="J227" i="101"/>
  <c r="K227" i="101"/>
  <c r="L227" i="101"/>
  <c r="N227" i="101"/>
  <c r="P227" i="101"/>
  <c r="E228" i="101"/>
  <c r="F229" i="101"/>
  <c r="E229" i="101" s="1"/>
  <c r="H229" i="101"/>
  <c r="I229" i="101"/>
  <c r="J229" i="101"/>
  <c r="K229" i="101"/>
  <c r="L229" i="101"/>
  <c r="N229" i="101"/>
  <c r="P229" i="101"/>
  <c r="E230" i="101"/>
  <c r="E231" i="101"/>
  <c r="F232" i="101"/>
  <c r="E232" i="101" s="1"/>
  <c r="H232" i="101"/>
  <c r="I232" i="101"/>
  <c r="J232" i="101"/>
  <c r="K232" i="101"/>
  <c r="L232" i="101"/>
  <c r="N232" i="101"/>
  <c r="P232" i="101"/>
  <c r="E233" i="101"/>
  <c r="F234" i="101"/>
  <c r="E234" i="101" s="1"/>
  <c r="H234" i="101"/>
  <c r="I234" i="101"/>
  <c r="J234" i="101"/>
  <c r="K234" i="101"/>
  <c r="L234" i="101"/>
  <c r="N234" i="101"/>
  <c r="P234" i="101"/>
  <c r="E235" i="101"/>
  <c r="F236" i="101"/>
  <c r="E236" i="101" s="1"/>
  <c r="H236" i="101"/>
  <c r="I236" i="101"/>
  <c r="J236" i="101"/>
  <c r="K236" i="101"/>
  <c r="L236" i="101"/>
  <c r="N236" i="101"/>
  <c r="P236" i="101"/>
  <c r="E237" i="101"/>
  <c r="E238" i="101"/>
  <c r="F239" i="101"/>
  <c r="H239" i="101"/>
  <c r="I239" i="101"/>
  <c r="J239" i="101"/>
  <c r="E239" i="101" s="1"/>
  <c r="K239" i="101"/>
  <c r="L239" i="101"/>
  <c r="N239" i="101"/>
  <c r="P239" i="101"/>
  <c r="E240" i="101"/>
  <c r="F241" i="101"/>
  <c r="E241" i="101" s="1"/>
  <c r="H241" i="101"/>
  <c r="I241" i="101"/>
  <c r="J241" i="101"/>
  <c r="K241" i="101"/>
  <c r="L241" i="101"/>
  <c r="N241" i="101"/>
  <c r="P241" i="101"/>
  <c r="E242" i="101"/>
  <c r="E243" i="101"/>
  <c r="F243" i="101"/>
  <c r="H243" i="101"/>
  <c r="I243" i="101"/>
  <c r="J243" i="101"/>
  <c r="K243" i="101"/>
  <c r="L243" i="101"/>
  <c r="N243" i="101"/>
  <c r="P243" i="101"/>
  <c r="E244" i="101"/>
  <c r="E245" i="101"/>
  <c r="F246" i="101"/>
  <c r="E246" i="101" s="1"/>
  <c r="H246" i="101"/>
  <c r="I246" i="101"/>
  <c r="J246" i="101"/>
  <c r="K246" i="101"/>
  <c r="L246" i="101"/>
  <c r="N246" i="101"/>
  <c r="P246" i="101"/>
  <c r="E247" i="101"/>
  <c r="F248" i="101"/>
  <c r="E248" i="101" s="1"/>
  <c r="H248" i="101"/>
  <c r="I248" i="101"/>
  <c r="J248" i="101"/>
  <c r="K248" i="101"/>
  <c r="L248" i="101"/>
  <c r="N248" i="101"/>
  <c r="P248" i="101"/>
  <c r="E249" i="101"/>
  <c r="F250" i="101"/>
  <c r="E250" i="101" s="1"/>
  <c r="H250" i="101"/>
  <c r="I250" i="101"/>
  <c r="J250" i="101"/>
  <c r="K250" i="101"/>
  <c r="L250" i="101"/>
  <c r="N250" i="101"/>
  <c r="P250" i="101"/>
  <c r="E251" i="101"/>
  <c r="F252" i="101"/>
  <c r="E252" i="101" s="1"/>
  <c r="H252" i="101"/>
  <c r="I252" i="101"/>
  <c r="J252" i="101"/>
  <c r="K252" i="101"/>
  <c r="L252" i="101"/>
  <c r="N252" i="101"/>
  <c r="P252" i="101"/>
  <c r="E253" i="101"/>
  <c r="F254" i="101"/>
  <c r="E254" i="101" s="1"/>
  <c r="H254" i="101"/>
  <c r="I254" i="101"/>
  <c r="J254" i="101"/>
  <c r="K254" i="101"/>
  <c r="L254" i="101"/>
  <c r="N254" i="101"/>
  <c r="P254" i="101"/>
  <c r="E255" i="101"/>
  <c r="F256" i="101"/>
  <c r="E256" i="101" s="1"/>
  <c r="H256" i="101"/>
  <c r="I256" i="101"/>
  <c r="J256" i="101"/>
  <c r="K256" i="101"/>
  <c r="L256" i="101"/>
  <c r="N256" i="101"/>
  <c r="P256" i="101"/>
  <c r="E257" i="101"/>
  <c r="E258" i="101"/>
  <c r="E259" i="101"/>
  <c r="F259" i="101"/>
  <c r="H259" i="101"/>
  <c r="I259" i="101"/>
  <c r="J259" i="101"/>
  <c r="K259" i="101"/>
  <c r="L259" i="101"/>
  <c r="N259" i="101"/>
  <c r="P259" i="101"/>
  <c r="E260" i="101"/>
  <c r="F261" i="101"/>
  <c r="E261" i="101" s="1"/>
  <c r="H261" i="101"/>
  <c r="I261" i="101"/>
  <c r="J261" i="101"/>
  <c r="K261" i="101"/>
  <c r="L261" i="101"/>
  <c r="N261" i="101"/>
  <c r="P261" i="101"/>
  <c r="E262" i="101"/>
  <c r="E263" i="101"/>
  <c r="F264" i="101"/>
  <c r="E264" i="101" s="1"/>
  <c r="H264" i="101"/>
  <c r="I264" i="101"/>
  <c r="J264" i="101"/>
  <c r="K264" i="101"/>
  <c r="L264" i="101"/>
  <c r="N264" i="101"/>
  <c r="P264" i="101"/>
  <c r="E265" i="101"/>
  <c r="F266" i="101"/>
  <c r="E266" i="101" s="1"/>
  <c r="H266" i="101"/>
  <c r="I266" i="101"/>
  <c r="J266" i="101"/>
  <c r="K266" i="101"/>
  <c r="L266" i="101"/>
  <c r="N266" i="101"/>
  <c r="P266" i="101"/>
  <c r="E267" i="101"/>
  <c r="F268" i="101"/>
  <c r="E268" i="101" s="1"/>
  <c r="H268" i="101"/>
  <c r="I268" i="101"/>
  <c r="J268" i="101"/>
  <c r="K268" i="101"/>
  <c r="L268" i="101"/>
  <c r="N268" i="101"/>
  <c r="P268" i="101"/>
  <c r="E269" i="101"/>
  <c r="E270" i="101"/>
  <c r="E271" i="101"/>
  <c r="F272" i="101"/>
  <c r="E272" i="101" s="1"/>
  <c r="H272" i="101"/>
  <c r="I272" i="101"/>
  <c r="J272" i="101"/>
  <c r="K272" i="101"/>
  <c r="L272" i="101"/>
  <c r="N272" i="101"/>
  <c r="P272" i="101"/>
  <c r="E273" i="101"/>
  <c r="E274" i="101"/>
  <c r="F275" i="101"/>
  <c r="H275" i="101"/>
  <c r="I275" i="101"/>
  <c r="J275" i="101"/>
  <c r="E275" i="101" s="1"/>
  <c r="K275" i="101"/>
  <c r="L275" i="101"/>
  <c r="N275" i="101"/>
  <c r="P275" i="101"/>
  <c r="E276" i="101"/>
  <c r="F277" i="101"/>
  <c r="E277" i="101" s="1"/>
  <c r="H277" i="101"/>
  <c r="I277" i="101"/>
  <c r="J277" i="101"/>
  <c r="K277" i="101"/>
  <c r="L277" i="101"/>
  <c r="N277" i="101"/>
  <c r="P277" i="101"/>
  <c r="E278" i="101"/>
  <c r="E279" i="101"/>
  <c r="F279" i="101"/>
  <c r="H279" i="101"/>
  <c r="I279" i="101"/>
  <c r="J279" i="101"/>
  <c r="K279" i="101"/>
  <c r="L279" i="101"/>
  <c r="N279" i="101"/>
  <c r="P279" i="101"/>
  <c r="E280" i="101"/>
  <c r="E281" i="101"/>
  <c r="F282" i="101"/>
  <c r="E282" i="101" s="1"/>
  <c r="H282" i="101"/>
  <c r="I282" i="101"/>
  <c r="J282" i="101"/>
  <c r="K282" i="101"/>
  <c r="L282" i="101"/>
  <c r="N282" i="101"/>
  <c r="P282" i="101"/>
  <c r="E283" i="101"/>
  <c r="E284" i="101"/>
  <c r="F285" i="101"/>
  <c r="E285" i="101" s="1"/>
  <c r="H285" i="101"/>
  <c r="I285" i="101"/>
  <c r="J285" i="101"/>
  <c r="K285" i="101"/>
  <c r="L285" i="101"/>
  <c r="N285" i="101"/>
  <c r="P285" i="101"/>
  <c r="E286" i="101"/>
  <c r="F287" i="101"/>
  <c r="E287" i="101" s="1"/>
  <c r="H287" i="101"/>
  <c r="I287" i="101"/>
  <c r="J287" i="101"/>
  <c r="K287" i="101"/>
  <c r="L287" i="101"/>
  <c r="N287" i="101"/>
  <c r="P287" i="101"/>
  <c r="E288" i="101"/>
  <c r="E289" i="101"/>
  <c r="F290" i="101"/>
  <c r="E290" i="101" s="1"/>
  <c r="H290" i="101"/>
  <c r="I290" i="101"/>
  <c r="J290" i="101"/>
  <c r="K290" i="101"/>
  <c r="L290" i="101"/>
  <c r="N290" i="101"/>
  <c r="P290" i="101"/>
  <c r="E291" i="101"/>
  <c r="F292" i="101"/>
  <c r="E292" i="101" s="1"/>
  <c r="H292" i="101"/>
  <c r="I292" i="101"/>
  <c r="J292" i="101"/>
  <c r="K292" i="101"/>
  <c r="L292" i="101"/>
  <c r="N292" i="101"/>
  <c r="P292" i="101"/>
  <c r="E293" i="101"/>
  <c r="F294" i="101"/>
  <c r="E294" i="101" s="1"/>
  <c r="H294" i="101"/>
  <c r="I294" i="101"/>
  <c r="J294" i="101"/>
  <c r="K294" i="101"/>
  <c r="L294" i="101"/>
  <c r="N294" i="101"/>
  <c r="P294" i="101"/>
  <c r="E295" i="101"/>
  <c r="E296" i="101"/>
  <c r="F297" i="101"/>
  <c r="E297" i="101" s="1"/>
  <c r="H297" i="101"/>
  <c r="I297" i="101"/>
  <c r="J297" i="101"/>
  <c r="K297" i="101"/>
  <c r="L297" i="101"/>
  <c r="N297" i="101"/>
  <c r="P297" i="101"/>
  <c r="E298" i="101"/>
  <c r="E299" i="101"/>
  <c r="F300" i="101"/>
  <c r="E300" i="101" s="1"/>
  <c r="H300" i="101"/>
  <c r="I300" i="101"/>
  <c r="J300" i="101"/>
  <c r="K300" i="101"/>
  <c r="L300" i="101"/>
  <c r="N300" i="101"/>
  <c r="P300" i="101"/>
  <c r="E301" i="101"/>
  <c r="E302" i="101"/>
  <c r="E303" i="101"/>
  <c r="F304" i="101"/>
  <c r="E304" i="101" s="1"/>
  <c r="H304" i="101"/>
  <c r="I304" i="101"/>
  <c r="J304" i="101"/>
  <c r="K304" i="101"/>
  <c r="L304" i="101"/>
  <c r="N304" i="101"/>
  <c r="P304" i="101"/>
  <c r="E305" i="101"/>
  <c r="F306" i="101"/>
  <c r="E306" i="101" s="1"/>
  <c r="H306" i="101"/>
  <c r="I306" i="101"/>
  <c r="J306" i="101"/>
  <c r="K306" i="101"/>
  <c r="L306" i="101"/>
  <c r="N306" i="101"/>
  <c r="P306" i="101"/>
  <c r="E307" i="101"/>
  <c r="F308" i="101"/>
  <c r="E308" i="101" s="1"/>
  <c r="H308" i="101"/>
  <c r="I308" i="101"/>
  <c r="J308" i="101"/>
  <c r="K308" i="101"/>
  <c r="L308" i="101"/>
  <c r="N308" i="101"/>
  <c r="P308" i="101"/>
  <c r="E309" i="101"/>
  <c r="E310" i="101"/>
  <c r="F311" i="101"/>
  <c r="E311" i="101" s="1"/>
  <c r="H311" i="101"/>
  <c r="I311" i="101"/>
  <c r="J311" i="101"/>
  <c r="K311" i="101"/>
  <c r="L311" i="101"/>
  <c r="N311" i="101"/>
  <c r="P311" i="101"/>
  <c r="E312" i="101"/>
  <c r="F313" i="101"/>
  <c r="E313" i="101" s="1"/>
  <c r="H313" i="101"/>
  <c r="I313" i="101"/>
  <c r="J313" i="101"/>
  <c r="K313" i="101"/>
  <c r="L313" i="101"/>
  <c r="N313" i="101"/>
  <c r="P313" i="101"/>
  <c r="E314" i="101"/>
  <c r="E315" i="101"/>
  <c r="F316" i="101"/>
  <c r="E316" i="101" s="1"/>
  <c r="H316" i="101"/>
  <c r="I316" i="101"/>
  <c r="J316" i="101"/>
  <c r="K316" i="101"/>
  <c r="L316" i="101"/>
  <c r="N316" i="101"/>
  <c r="P316" i="101"/>
  <c r="E317" i="101"/>
  <c r="E318" i="101"/>
  <c r="F319" i="101"/>
  <c r="H319" i="101"/>
  <c r="I319" i="101"/>
  <c r="J319" i="101"/>
  <c r="E319" i="101" s="1"/>
  <c r="K319" i="101"/>
  <c r="L319" i="101"/>
  <c r="N319" i="101"/>
  <c r="P319" i="101"/>
  <c r="E320" i="101"/>
  <c r="F321" i="101"/>
  <c r="E321" i="101" s="1"/>
  <c r="H321" i="101"/>
  <c r="I321" i="101"/>
  <c r="J321" i="101"/>
  <c r="K321" i="101"/>
  <c r="L321" i="101"/>
  <c r="N321" i="101"/>
  <c r="P321" i="101"/>
  <c r="E322" i="101"/>
  <c r="E323" i="101"/>
  <c r="F323" i="101"/>
  <c r="H323" i="101"/>
  <c r="I323" i="101"/>
  <c r="J323" i="101"/>
  <c r="K323" i="101"/>
  <c r="L323" i="101"/>
  <c r="N323" i="101"/>
  <c r="P323" i="101"/>
  <c r="E324" i="101"/>
  <c r="E325" i="101"/>
  <c r="F326" i="101"/>
  <c r="E326" i="101" s="1"/>
  <c r="H326" i="101"/>
  <c r="I326" i="101"/>
  <c r="J326" i="101"/>
  <c r="K326" i="101"/>
  <c r="L326" i="101"/>
  <c r="N326" i="101"/>
  <c r="P326" i="101"/>
  <c r="E327" i="101"/>
  <c r="E328" i="101"/>
  <c r="F329" i="101"/>
  <c r="E329" i="101" s="1"/>
  <c r="H329" i="101"/>
  <c r="I329" i="101"/>
  <c r="J329" i="101"/>
  <c r="K329" i="101"/>
  <c r="L329" i="101"/>
  <c r="N329" i="101"/>
  <c r="P329" i="101"/>
  <c r="E330" i="101"/>
  <c r="E331" i="101"/>
  <c r="F332" i="101"/>
  <c r="E332" i="101" s="1"/>
  <c r="H332" i="101"/>
  <c r="I332" i="101"/>
  <c r="J332" i="101"/>
  <c r="K332" i="101"/>
  <c r="L332" i="101"/>
  <c r="N332" i="101"/>
  <c r="P332" i="101"/>
  <c r="E333" i="101"/>
  <c r="E334" i="101"/>
  <c r="E335" i="101"/>
  <c r="F336" i="101"/>
  <c r="E336" i="101" s="1"/>
  <c r="H336" i="101"/>
  <c r="I336" i="101"/>
  <c r="J336" i="101"/>
  <c r="K336" i="101"/>
  <c r="L336" i="101"/>
  <c r="N336" i="101"/>
  <c r="P336" i="101"/>
  <c r="E337" i="101"/>
  <c r="F338" i="101"/>
  <c r="E338" i="101" s="1"/>
  <c r="H338" i="101"/>
  <c r="I338" i="101"/>
  <c r="J338" i="101"/>
  <c r="K338" i="101"/>
  <c r="L338" i="101"/>
  <c r="N338" i="101"/>
  <c r="P338" i="101"/>
  <c r="E339" i="101"/>
  <c r="F340" i="101"/>
  <c r="E340" i="101" s="1"/>
  <c r="H340" i="101"/>
  <c r="I340" i="101"/>
  <c r="J340" i="101"/>
  <c r="K340" i="101"/>
  <c r="L340" i="101"/>
  <c r="N340" i="101"/>
  <c r="P340" i="101"/>
  <c r="E341" i="101"/>
  <c r="F342" i="101"/>
  <c r="E342" i="101" s="1"/>
  <c r="H342" i="101"/>
  <c r="I342" i="101"/>
  <c r="J342" i="101"/>
  <c r="K342" i="101"/>
  <c r="L342" i="101"/>
  <c r="N342" i="101"/>
  <c r="P342" i="101"/>
  <c r="E343" i="101"/>
  <c r="F344" i="101"/>
  <c r="E344" i="101" s="1"/>
  <c r="H344" i="101"/>
  <c r="I344" i="101"/>
  <c r="J344" i="101"/>
  <c r="K344" i="101"/>
  <c r="L344" i="101"/>
  <c r="N344" i="101"/>
  <c r="P344" i="101"/>
  <c r="E345" i="101"/>
  <c r="E346" i="101"/>
  <c r="E347" i="101"/>
  <c r="F347" i="101"/>
  <c r="H347" i="101"/>
  <c r="I347" i="101"/>
  <c r="J347" i="101"/>
  <c r="K347" i="101"/>
  <c r="L347" i="101"/>
  <c r="N347" i="101"/>
  <c r="P347" i="101"/>
  <c r="E348" i="101"/>
  <c r="F349" i="101"/>
  <c r="E349" i="101" s="1"/>
  <c r="H349" i="101"/>
  <c r="I349" i="101"/>
  <c r="J349" i="101"/>
  <c r="K349" i="101"/>
  <c r="L349" i="101"/>
  <c r="N349" i="101"/>
  <c r="P349" i="101"/>
  <c r="E350" i="101"/>
  <c r="F351" i="101"/>
  <c r="E351" i="101" s="1"/>
  <c r="H351" i="101"/>
  <c r="I351" i="101"/>
  <c r="J351" i="101"/>
  <c r="K351" i="101"/>
  <c r="L351" i="101"/>
  <c r="N351" i="101"/>
  <c r="P351" i="101"/>
  <c r="E352" i="101"/>
  <c r="E353" i="101"/>
  <c r="F354" i="101"/>
  <c r="E354" i="101" s="1"/>
  <c r="H354" i="101"/>
  <c r="I354" i="101"/>
  <c r="J354" i="101"/>
  <c r="K354" i="101"/>
  <c r="L354" i="101"/>
  <c r="N354" i="101"/>
  <c r="P354" i="101"/>
  <c r="E355" i="101"/>
  <c r="F356" i="101"/>
  <c r="E356" i="101" s="1"/>
  <c r="H356" i="101"/>
  <c r="I356" i="101"/>
  <c r="J356" i="101"/>
  <c r="K356" i="101"/>
  <c r="L356" i="101"/>
  <c r="N356" i="101"/>
  <c r="P356" i="101"/>
  <c r="E357" i="101"/>
  <c r="F358" i="101"/>
  <c r="E358" i="101" s="1"/>
  <c r="H358" i="101"/>
  <c r="I358" i="101"/>
  <c r="J358" i="101"/>
  <c r="K358" i="101"/>
  <c r="L358" i="101"/>
  <c r="N358" i="101"/>
  <c r="P358" i="101"/>
  <c r="E359" i="101"/>
  <c r="F360" i="101"/>
  <c r="E360" i="101" s="1"/>
  <c r="H360" i="101"/>
  <c r="I360" i="101"/>
  <c r="J360" i="101"/>
  <c r="K360" i="101"/>
  <c r="L360" i="101"/>
  <c r="N360" i="101"/>
  <c r="P360" i="101"/>
  <c r="E361" i="101"/>
  <c r="E362" i="101"/>
  <c r="E363" i="101"/>
  <c r="F363" i="101"/>
  <c r="H363" i="101"/>
  <c r="I363" i="101"/>
  <c r="J363" i="101"/>
  <c r="K363" i="101"/>
  <c r="L363" i="101"/>
  <c r="N363" i="101"/>
  <c r="P363" i="101"/>
  <c r="E364" i="101"/>
  <c r="F365" i="101"/>
  <c r="E365" i="101" s="1"/>
  <c r="H365" i="101"/>
  <c r="I365" i="101"/>
  <c r="J365" i="101"/>
  <c r="K365" i="101"/>
  <c r="L365" i="101"/>
  <c r="N365" i="101"/>
  <c r="P365" i="101"/>
  <c r="E366" i="101"/>
  <c r="F367" i="101"/>
  <c r="E367" i="101" s="1"/>
  <c r="H367" i="101"/>
  <c r="I367" i="101"/>
  <c r="J367" i="101"/>
  <c r="K367" i="101"/>
  <c r="L367" i="101"/>
  <c r="N367" i="101"/>
  <c r="P367" i="101"/>
  <c r="E368" i="101"/>
  <c r="F369" i="101"/>
  <c r="E369" i="101" s="1"/>
  <c r="H369" i="101"/>
  <c r="I369" i="101"/>
  <c r="J369" i="101"/>
  <c r="K369" i="101"/>
  <c r="L369" i="101"/>
  <c r="N369" i="101"/>
  <c r="P369" i="101"/>
  <c r="E370" i="101"/>
  <c r="F371" i="101"/>
  <c r="H371" i="101"/>
  <c r="I371" i="101"/>
  <c r="J371" i="101"/>
  <c r="E371" i="101" s="1"/>
  <c r="K371" i="101"/>
  <c r="L371" i="101"/>
  <c r="N371" i="101"/>
  <c r="P371" i="101"/>
  <c r="E372" i="101"/>
  <c r="F373" i="101"/>
  <c r="E373" i="101" s="1"/>
  <c r="H373" i="101"/>
  <c r="I373" i="101"/>
  <c r="J373" i="101"/>
  <c r="K373" i="101"/>
  <c r="L373" i="101"/>
  <c r="N373" i="101"/>
  <c r="P373" i="101"/>
  <c r="E374" i="101"/>
  <c r="E375" i="101"/>
  <c r="F375" i="101"/>
  <c r="H375" i="101"/>
  <c r="I375" i="101"/>
  <c r="J375" i="101"/>
  <c r="K375" i="101"/>
  <c r="L375" i="101"/>
  <c r="N375" i="101"/>
  <c r="P375" i="101"/>
  <c r="E376" i="101"/>
  <c r="F377" i="101"/>
  <c r="E377" i="101" s="1"/>
  <c r="H377" i="101"/>
  <c r="I377" i="101"/>
  <c r="J377" i="101"/>
  <c r="K377" i="101"/>
  <c r="L377" i="101"/>
  <c r="N377" i="101"/>
  <c r="P377" i="101"/>
  <c r="E378" i="101"/>
  <c r="F379" i="101"/>
  <c r="E379" i="101" s="1"/>
  <c r="H379" i="101"/>
  <c r="I379" i="101"/>
  <c r="J379" i="101"/>
  <c r="K379" i="101"/>
  <c r="L379" i="101"/>
  <c r="N379" i="101"/>
  <c r="P379" i="101"/>
  <c r="E380" i="101"/>
  <c r="F381" i="101"/>
  <c r="E381" i="101" s="1"/>
  <c r="H381" i="101"/>
  <c r="I381" i="101"/>
  <c r="J381" i="101"/>
  <c r="K381" i="101"/>
  <c r="L381" i="101"/>
  <c r="N381" i="101"/>
  <c r="P381" i="101"/>
  <c r="E382" i="101"/>
  <c r="F383" i="101"/>
  <c r="H383" i="101"/>
  <c r="I383" i="101"/>
  <c r="J383" i="101"/>
  <c r="E383" i="101" s="1"/>
  <c r="K383" i="101"/>
  <c r="L383" i="101"/>
  <c r="N383" i="101"/>
  <c r="P383" i="101"/>
  <c r="E384" i="101"/>
  <c r="F385" i="101"/>
  <c r="E385" i="101" s="1"/>
  <c r="H385" i="101"/>
  <c r="I385" i="101"/>
  <c r="J385" i="101"/>
  <c r="K385" i="101"/>
  <c r="L385" i="101"/>
  <c r="N385" i="101"/>
  <c r="P385" i="101"/>
  <c r="E386" i="101"/>
  <c r="E387" i="101"/>
  <c r="F388" i="101"/>
  <c r="E388" i="101" s="1"/>
  <c r="H388" i="101"/>
  <c r="I388" i="101"/>
  <c r="J388" i="101"/>
  <c r="K388" i="101"/>
  <c r="L388" i="101"/>
  <c r="N388" i="101"/>
  <c r="P388" i="101"/>
  <c r="E389" i="101"/>
  <c r="F390" i="101"/>
  <c r="E390" i="101" s="1"/>
  <c r="H390" i="101"/>
  <c r="I390" i="101"/>
  <c r="J390" i="101"/>
  <c r="K390" i="101"/>
  <c r="L390" i="101"/>
  <c r="N390" i="101"/>
  <c r="P390" i="101"/>
  <c r="E391" i="101"/>
  <c r="F392" i="101"/>
  <c r="E392" i="101" s="1"/>
  <c r="H392" i="101"/>
  <c r="I392" i="101"/>
  <c r="J392" i="101"/>
  <c r="K392" i="101"/>
  <c r="L392" i="101"/>
  <c r="N392" i="101"/>
  <c r="P392" i="101"/>
  <c r="E393" i="101"/>
  <c r="F394" i="101"/>
  <c r="E394" i="101" s="1"/>
  <c r="H394" i="101"/>
  <c r="I394" i="101"/>
  <c r="J394" i="101"/>
  <c r="K394" i="101"/>
  <c r="L394" i="101"/>
  <c r="N394" i="101"/>
  <c r="P394" i="101"/>
  <c r="E395" i="101"/>
  <c r="F396" i="101"/>
  <c r="E396" i="101" s="1"/>
  <c r="H396" i="101"/>
  <c r="I396" i="101"/>
  <c r="J396" i="101"/>
  <c r="K396" i="101"/>
  <c r="L396" i="101"/>
  <c r="N396" i="101"/>
  <c r="P396" i="101"/>
  <c r="E397" i="101"/>
  <c r="E398" i="101"/>
  <c r="F399" i="101"/>
  <c r="H399" i="101"/>
  <c r="I399" i="101"/>
  <c r="J399" i="101"/>
  <c r="E399" i="101" s="1"/>
  <c r="K399" i="101"/>
  <c r="L399" i="101"/>
  <c r="N399" i="101"/>
  <c r="P399" i="101"/>
  <c r="E400" i="101"/>
  <c r="F401" i="101"/>
  <c r="E401" i="101" s="1"/>
  <c r="H401" i="101"/>
  <c r="I401" i="101"/>
  <c r="J401" i="101"/>
  <c r="K401" i="101"/>
  <c r="L401" i="101"/>
  <c r="N401" i="101"/>
  <c r="P401" i="101"/>
  <c r="E402" i="101"/>
  <c r="E403" i="101"/>
  <c r="F403" i="101"/>
  <c r="H403" i="101"/>
  <c r="I403" i="101"/>
  <c r="J403" i="101"/>
  <c r="K403" i="101"/>
  <c r="L403" i="101"/>
  <c r="N403" i="101"/>
  <c r="P403" i="101"/>
  <c r="E404" i="101"/>
  <c r="E405" i="101"/>
  <c r="F406" i="101"/>
  <c r="E406" i="101" s="1"/>
  <c r="H406" i="101"/>
  <c r="I406" i="101"/>
  <c r="J406" i="101"/>
  <c r="K406" i="101"/>
  <c r="L406" i="101"/>
  <c r="N406" i="101"/>
  <c r="P406" i="101"/>
  <c r="E407" i="101"/>
  <c r="F408" i="101"/>
  <c r="E408" i="101" s="1"/>
  <c r="H408" i="101"/>
  <c r="I408" i="101"/>
  <c r="J408" i="101"/>
  <c r="K408" i="101"/>
  <c r="L408" i="101"/>
  <c r="N408" i="101"/>
  <c r="P408" i="101"/>
  <c r="E409" i="101"/>
  <c r="F410" i="101"/>
  <c r="E410" i="101" s="1"/>
  <c r="H410" i="101"/>
  <c r="I410" i="101"/>
  <c r="J410" i="101"/>
  <c r="K410" i="101"/>
  <c r="L410" i="101"/>
  <c r="N410" i="101"/>
  <c r="P410" i="101"/>
  <c r="E411" i="101"/>
  <c r="F412" i="101"/>
  <c r="E412" i="101" s="1"/>
  <c r="H412" i="101"/>
  <c r="I412" i="101"/>
  <c r="J412" i="101"/>
  <c r="K412" i="101"/>
  <c r="L412" i="101"/>
  <c r="N412" i="101"/>
  <c r="P412" i="101"/>
  <c r="E413" i="101"/>
  <c r="F414" i="101"/>
  <c r="E414" i="101" s="1"/>
  <c r="H414" i="101"/>
  <c r="I414" i="101"/>
  <c r="J414" i="101"/>
  <c r="K414" i="101"/>
  <c r="L414" i="101"/>
  <c r="N414" i="101"/>
  <c r="P414" i="101"/>
  <c r="E415" i="101"/>
  <c r="F416" i="101"/>
  <c r="E416" i="101" s="1"/>
  <c r="H416" i="101"/>
  <c r="I416" i="101"/>
  <c r="J416" i="101"/>
  <c r="K416" i="101"/>
  <c r="L416" i="101"/>
  <c r="N416" i="101"/>
  <c r="P416" i="101"/>
  <c r="E417" i="101"/>
  <c r="F418" i="101"/>
  <c r="E418" i="101" s="1"/>
  <c r="H418" i="101"/>
  <c r="I418" i="101"/>
  <c r="J418" i="101"/>
  <c r="K418" i="101"/>
  <c r="L418" i="101"/>
  <c r="N418" i="101"/>
  <c r="P418" i="101"/>
  <c r="E419" i="101"/>
  <c r="F420" i="101"/>
  <c r="E420" i="101" s="1"/>
  <c r="H420" i="101"/>
  <c r="I420" i="101"/>
  <c r="J420" i="101"/>
  <c r="K420" i="101"/>
  <c r="L420" i="101"/>
  <c r="N420" i="101"/>
  <c r="P420" i="101"/>
  <c r="E421" i="101"/>
  <c r="E422" i="101"/>
  <c r="F423" i="101"/>
  <c r="E423" i="101" s="1"/>
  <c r="H423" i="101"/>
  <c r="I423" i="101"/>
  <c r="J423" i="101"/>
  <c r="K423" i="101"/>
  <c r="L423" i="101"/>
  <c r="N423" i="101"/>
  <c r="P423" i="101"/>
  <c r="E424" i="101"/>
  <c r="E425" i="101"/>
  <c r="F426" i="101"/>
  <c r="E426" i="101" s="1"/>
  <c r="H426" i="101"/>
  <c r="I426" i="101"/>
  <c r="J426" i="101"/>
  <c r="K426" i="101"/>
  <c r="L426" i="101"/>
  <c r="N426" i="101"/>
  <c r="P426" i="101"/>
  <c r="E427" i="101"/>
  <c r="F428" i="101"/>
  <c r="E428" i="101" s="1"/>
  <c r="H428" i="101"/>
  <c r="I428" i="101"/>
  <c r="J428" i="101"/>
  <c r="K428" i="101"/>
  <c r="L428" i="101"/>
  <c r="N428" i="101"/>
  <c r="P428" i="101"/>
  <c r="E429" i="101"/>
  <c r="F430" i="101"/>
  <c r="E430" i="101" s="1"/>
  <c r="H430" i="101"/>
  <c r="I430" i="101"/>
  <c r="J430" i="101"/>
  <c r="K430" i="101"/>
  <c r="L430" i="101"/>
  <c r="N430" i="101"/>
  <c r="P430" i="101"/>
  <c r="E431" i="101"/>
  <c r="F432" i="101"/>
  <c r="E432" i="101" s="1"/>
  <c r="H432" i="101"/>
  <c r="I432" i="101"/>
  <c r="J432" i="101"/>
  <c r="K432" i="101"/>
  <c r="L432" i="101"/>
  <c r="N432" i="101"/>
  <c r="P432" i="101"/>
  <c r="E433" i="101"/>
  <c r="F434" i="101"/>
  <c r="E434" i="101" s="1"/>
  <c r="H434" i="101"/>
  <c r="I434" i="101"/>
  <c r="J434" i="101"/>
  <c r="K434" i="101"/>
  <c r="L434" i="101"/>
  <c r="N434" i="101"/>
  <c r="P434" i="101"/>
  <c r="E435" i="101"/>
  <c r="E436" i="101"/>
  <c r="F437" i="101"/>
  <c r="E437" i="101" s="1"/>
  <c r="H437" i="101"/>
  <c r="I437" i="101"/>
  <c r="J437" i="101"/>
  <c r="K437" i="101"/>
  <c r="L437" i="101"/>
  <c r="N437" i="101"/>
  <c r="P437" i="101"/>
  <c r="E438" i="101"/>
  <c r="F439" i="101"/>
  <c r="E439" i="101" s="1"/>
  <c r="H439" i="101"/>
  <c r="I439" i="101"/>
  <c r="J439" i="101"/>
  <c r="K439" i="101"/>
  <c r="L439" i="101"/>
  <c r="N439" i="101"/>
  <c r="P439" i="101"/>
  <c r="E440" i="101"/>
  <c r="E441" i="101"/>
  <c r="F442" i="101"/>
  <c r="E442" i="101" s="1"/>
  <c r="H442" i="101"/>
  <c r="I442" i="101"/>
  <c r="J442" i="101"/>
  <c r="K442" i="101"/>
  <c r="L442" i="101"/>
  <c r="N442" i="101"/>
  <c r="P442" i="101"/>
  <c r="E443" i="101"/>
  <c r="F444" i="101"/>
  <c r="E444" i="101" s="1"/>
  <c r="H444" i="101"/>
  <c r="I444" i="101"/>
  <c r="J444" i="101"/>
  <c r="K444" i="101"/>
  <c r="L444" i="101"/>
  <c r="N444" i="101"/>
  <c r="P444" i="101"/>
  <c r="E445" i="101"/>
  <c r="F446" i="101"/>
  <c r="E446" i="101" s="1"/>
  <c r="H446" i="101"/>
  <c r="I446" i="101"/>
  <c r="J446" i="101"/>
  <c r="K446" i="101"/>
  <c r="L446" i="101"/>
  <c r="N446" i="101"/>
  <c r="P446" i="101"/>
  <c r="E447" i="101"/>
  <c r="E448" i="101"/>
  <c r="F449" i="101"/>
  <c r="E449" i="101" s="1"/>
  <c r="H449" i="101"/>
  <c r="I449" i="101"/>
  <c r="J449" i="101"/>
  <c r="K449" i="101"/>
  <c r="L449" i="101"/>
  <c r="N449" i="101"/>
  <c r="P449" i="101"/>
  <c r="E450" i="101"/>
  <c r="E451" i="101"/>
  <c r="F452" i="101"/>
  <c r="E452" i="101" s="1"/>
  <c r="H452" i="101"/>
  <c r="I452" i="101"/>
  <c r="J452" i="101"/>
  <c r="K452" i="101"/>
  <c r="L452" i="101"/>
  <c r="N452" i="101"/>
  <c r="P452" i="101"/>
  <c r="E453" i="101"/>
  <c r="F454" i="101"/>
  <c r="E454" i="101" s="1"/>
  <c r="H454" i="101"/>
  <c r="I454" i="101"/>
  <c r="J454" i="101"/>
  <c r="K454" i="101"/>
  <c r="L454" i="101"/>
  <c r="N454" i="101"/>
  <c r="P454" i="101"/>
  <c r="E455" i="101"/>
  <c r="F456" i="101"/>
  <c r="E456" i="101" s="1"/>
  <c r="H456" i="101"/>
  <c r="I456" i="101"/>
  <c r="J456" i="101"/>
  <c r="K456" i="101"/>
  <c r="L456" i="101"/>
  <c r="N456" i="101"/>
  <c r="P456" i="101"/>
  <c r="E457" i="101"/>
  <c r="F458" i="101"/>
  <c r="E458" i="101" s="1"/>
  <c r="H458" i="101"/>
  <c r="I458" i="101"/>
  <c r="J458" i="101"/>
  <c r="K458" i="101"/>
  <c r="L458" i="101"/>
  <c r="N458" i="101"/>
  <c r="P458" i="101"/>
  <c r="E459" i="101"/>
  <c r="F460" i="101"/>
  <c r="E460" i="101" s="1"/>
  <c r="H460" i="101"/>
  <c r="I460" i="101"/>
  <c r="J460" i="101"/>
  <c r="K460" i="101"/>
  <c r="L460" i="101"/>
  <c r="N460" i="101"/>
  <c r="P460" i="101"/>
  <c r="E461" i="101"/>
  <c r="F462" i="101"/>
  <c r="E462" i="101" s="1"/>
  <c r="H462" i="101"/>
  <c r="I462" i="101"/>
  <c r="J462" i="101"/>
  <c r="K462" i="101"/>
  <c r="L462" i="101"/>
  <c r="N462" i="101"/>
  <c r="P462" i="101"/>
  <c r="E463" i="101"/>
  <c r="E464" i="101"/>
  <c r="E465" i="101"/>
  <c r="F466" i="101"/>
  <c r="E466" i="101" s="1"/>
  <c r="H466" i="101"/>
  <c r="I466" i="101"/>
  <c r="J466" i="101"/>
  <c r="K466" i="101"/>
  <c r="L466" i="101"/>
  <c r="N466" i="101"/>
  <c r="P466" i="101"/>
  <c r="E467" i="101"/>
  <c r="F468" i="101"/>
  <c r="E468" i="101" s="1"/>
  <c r="H468" i="101"/>
  <c r="I468" i="101"/>
  <c r="J468" i="101"/>
  <c r="K468" i="101"/>
  <c r="L468" i="101"/>
  <c r="N468" i="101"/>
  <c r="P468" i="101"/>
  <c r="E469" i="101"/>
  <c r="F470" i="101"/>
  <c r="E470" i="101" s="1"/>
  <c r="H470" i="101"/>
  <c r="I470" i="101"/>
  <c r="J470" i="101"/>
  <c r="K470" i="101"/>
  <c r="L470" i="101"/>
  <c r="N470" i="101"/>
  <c r="P470" i="101"/>
  <c r="E471" i="101"/>
  <c r="E472" i="101"/>
  <c r="F473" i="101"/>
  <c r="E473" i="101" s="1"/>
  <c r="H473" i="101"/>
  <c r="I473" i="101"/>
  <c r="J473" i="101"/>
  <c r="K473" i="101"/>
  <c r="L473" i="101"/>
  <c r="N473" i="101"/>
  <c r="P473" i="101"/>
  <c r="E474" i="101"/>
  <c r="F475" i="101"/>
  <c r="E475" i="101" s="1"/>
  <c r="H475" i="101"/>
  <c r="I475" i="101"/>
  <c r="J475" i="101"/>
  <c r="K475" i="101"/>
  <c r="L475" i="101"/>
  <c r="N475" i="101"/>
  <c r="P475" i="101"/>
  <c r="E476" i="101"/>
  <c r="E477" i="101"/>
  <c r="E478" i="101"/>
  <c r="F479" i="101"/>
  <c r="E479" i="101" s="1"/>
  <c r="H479" i="101"/>
  <c r="I479" i="101"/>
  <c r="J479" i="101"/>
  <c r="K479" i="101"/>
  <c r="L479" i="101"/>
  <c r="N479" i="101"/>
  <c r="P479" i="101"/>
  <c r="E480" i="101"/>
  <c r="F481" i="101"/>
  <c r="E481" i="101" s="1"/>
  <c r="H481" i="101"/>
  <c r="I481" i="101"/>
  <c r="J481" i="101"/>
  <c r="K481" i="101"/>
  <c r="L481" i="101"/>
  <c r="N481" i="101"/>
  <c r="P481" i="101"/>
  <c r="E482" i="101"/>
  <c r="E483" i="101"/>
  <c r="E484" i="101"/>
  <c r="F485" i="101"/>
  <c r="E485" i="101" s="1"/>
  <c r="H485" i="101"/>
  <c r="I485" i="101"/>
  <c r="J485" i="101"/>
  <c r="K485" i="101"/>
  <c r="L485" i="101"/>
  <c r="N485" i="101"/>
  <c r="P485" i="101"/>
  <c r="E486" i="101"/>
  <c r="F487" i="101"/>
  <c r="H487" i="101"/>
  <c r="I487" i="101"/>
  <c r="J487" i="101"/>
  <c r="E487" i="101" s="1"/>
  <c r="K487" i="101"/>
  <c r="L487" i="101"/>
  <c r="N487" i="101"/>
  <c r="P487" i="101"/>
  <c r="E488" i="101"/>
  <c r="F489" i="101"/>
  <c r="E489" i="101" s="1"/>
  <c r="H489" i="101"/>
  <c r="I489" i="101"/>
  <c r="J489" i="101"/>
  <c r="K489" i="101"/>
  <c r="L489" i="101"/>
  <c r="N489" i="101"/>
  <c r="P489" i="101"/>
  <c r="E490" i="101"/>
  <c r="E491" i="101"/>
  <c r="F491" i="101"/>
  <c r="H491" i="101"/>
  <c r="I491" i="101"/>
  <c r="J491" i="101"/>
  <c r="K491" i="101"/>
  <c r="L491" i="101"/>
  <c r="N491" i="101"/>
  <c r="P491" i="101"/>
  <c r="E492" i="101"/>
  <c r="F493" i="101"/>
  <c r="E493" i="101" s="1"/>
  <c r="H493" i="101"/>
  <c r="I493" i="101"/>
  <c r="J493" i="101"/>
  <c r="K493" i="101"/>
  <c r="L493" i="101"/>
  <c r="N493" i="101"/>
  <c r="P493" i="101"/>
  <c r="E494" i="101"/>
  <c r="F495" i="101"/>
  <c r="E495" i="101" s="1"/>
  <c r="H495" i="101"/>
  <c r="I495" i="101"/>
  <c r="J495" i="101"/>
  <c r="K495" i="101"/>
  <c r="L495" i="101"/>
  <c r="N495" i="101"/>
  <c r="P495" i="101"/>
  <c r="E496" i="101"/>
  <c r="F497" i="101"/>
  <c r="E497" i="101" s="1"/>
  <c r="H497" i="101"/>
  <c r="I497" i="101"/>
  <c r="J497" i="101"/>
  <c r="K497" i="101"/>
  <c r="L497" i="101"/>
  <c r="N497" i="101"/>
  <c r="P497" i="101"/>
  <c r="E498" i="101"/>
  <c r="F499" i="101"/>
  <c r="H499" i="101"/>
  <c r="I499" i="101"/>
  <c r="J499" i="101"/>
  <c r="E499" i="101" s="1"/>
  <c r="K499" i="101"/>
  <c r="L499" i="101"/>
  <c r="N499" i="101"/>
  <c r="P499" i="101"/>
  <c r="E500" i="101"/>
  <c r="E501" i="101"/>
  <c r="F502" i="101"/>
  <c r="E502" i="101" s="1"/>
  <c r="H502" i="101"/>
  <c r="I502" i="101"/>
  <c r="J502" i="101"/>
  <c r="K502" i="101"/>
  <c r="L502" i="101"/>
  <c r="N502" i="101"/>
  <c r="P502" i="101"/>
  <c r="E503" i="101"/>
  <c r="F504" i="101"/>
  <c r="E504" i="101" s="1"/>
  <c r="H504" i="101"/>
  <c r="I504" i="101"/>
  <c r="J504" i="101"/>
  <c r="K504" i="101"/>
  <c r="L504" i="101"/>
  <c r="N504" i="101"/>
  <c r="P504" i="101"/>
  <c r="E505" i="101"/>
  <c r="F10" i="100"/>
  <c r="E10" i="100" s="1"/>
  <c r="G10" i="100"/>
  <c r="H10" i="100"/>
  <c r="J10" i="100"/>
  <c r="K10" i="100"/>
  <c r="L10" i="100"/>
  <c r="M10" i="100"/>
  <c r="N10" i="100"/>
  <c r="E11" i="100"/>
  <c r="E12" i="100"/>
  <c r="E13" i="100"/>
  <c r="E14" i="100"/>
  <c r="E15" i="100"/>
  <c r="E16" i="100"/>
  <c r="E17" i="100"/>
  <c r="E18" i="100"/>
  <c r="E19" i="100"/>
  <c r="E20" i="100"/>
  <c r="E21" i="100"/>
  <c r="E22" i="100"/>
  <c r="E23" i="100"/>
  <c r="E24" i="100"/>
  <c r="E25" i="100"/>
  <c r="E26" i="100"/>
  <c r="E27" i="100"/>
  <c r="E28" i="100"/>
  <c r="E29" i="100"/>
  <c r="E30" i="100"/>
  <c r="E31" i="100"/>
  <c r="E32" i="100"/>
  <c r="E33" i="100"/>
  <c r="E34" i="100"/>
  <c r="E35" i="100"/>
  <c r="E36" i="100"/>
  <c r="E37" i="100"/>
  <c r="E38" i="100"/>
  <c r="E39" i="100"/>
  <c r="E40" i="100"/>
  <c r="E41" i="100"/>
  <c r="E42" i="100"/>
  <c r="E43" i="100"/>
  <c r="E44" i="100"/>
  <c r="E45" i="100"/>
  <c r="E46" i="100"/>
  <c r="E47" i="100"/>
  <c r="E48" i="100"/>
  <c r="E49" i="100"/>
  <c r="E50" i="100"/>
  <c r="E51" i="100"/>
  <c r="E52" i="100"/>
  <c r="E53" i="100"/>
  <c r="E54" i="100"/>
  <c r="E55" i="100"/>
  <c r="E56" i="100"/>
  <c r="E57" i="100"/>
  <c r="E58" i="100"/>
  <c r="E59" i="100"/>
  <c r="E60" i="100"/>
  <c r="E61" i="100"/>
  <c r="E62" i="100"/>
  <c r="E63" i="100"/>
  <c r="E64" i="100"/>
  <c r="E65" i="100"/>
  <c r="E66" i="100"/>
  <c r="E67" i="100"/>
  <c r="E68" i="100"/>
  <c r="E69" i="100"/>
  <c r="E70" i="100"/>
  <c r="E71" i="100"/>
  <c r="E72" i="100"/>
  <c r="E73" i="100"/>
  <c r="E74" i="100"/>
  <c r="E75" i="100"/>
  <c r="E76" i="100"/>
  <c r="E77" i="100"/>
  <c r="E78" i="100"/>
  <c r="E79" i="100"/>
  <c r="E80" i="100"/>
  <c r="E81" i="100"/>
  <c r="E82" i="100"/>
  <c r="E83" i="100"/>
  <c r="E84" i="100"/>
  <c r="E85" i="100"/>
  <c r="E86" i="100"/>
  <c r="E87" i="100"/>
  <c r="E88" i="100"/>
  <c r="E89" i="100"/>
  <c r="E90" i="100"/>
  <c r="E91" i="100"/>
  <c r="E92" i="100"/>
  <c r="E93" i="100"/>
  <c r="E94" i="100"/>
  <c r="E95" i="100"/>
  <c r="E96" i="100"/>
  <c r="E97" i="100"/>
  <c r="E98" i="100"/>
  <c r="E99" i="100"/>
  <c r="E100" i="100"/>
  <c r="E101" i="100"/>
  <c r="E102" i="100"/>
  <c r="E103" i="100"/>
  <c r="E104" i="100"/>
  <c r="E105" i="100"/>
  <c r="E106" i="100"/>
  <c r="E107" i="100"/>
  <c r="E108" i="100"/>
  <c r="E109" i="100"/>
  <c r="E110" i="100"/>
  <c r="E111" i="100"/>
  <c r="E112" i="100"/>
  <c r="E113" i="100"/>
  <c r="E114" i="100"/>
  <c r="E115" i="100"/>
  <c r="E116" i="100"/>
  <c r="E117" i="100"/>
  <c r="E118" i="100"/>
  <c r="E119" i="100"/>
  <c r="E120" i="100"/>
  <c r="E121" i="100"/>
  <c r="E122" i="100"/>
  <c r="E123" i="100"/>
  <c r="E124" i="100"/>
  <c r="E125" i="100"/>
  <c r="E126" i="100"/>
  <c r="E127" i="100"/>
  <c r="E128" i="100"/>
  <c r="E129" i="100"/>
  <c r="E130" i="100"/>
  <c r="E131" i="100"/>
  <c r="E132" i="100"/>
  <c r="E133" i="100"/>
  <c r="E134" i="100"/>
  <c r="E135" i="100"/>
  <c r="E136" i="100"/>
  <c r="E137" i="100"/>
  <c r="E138" i="100"/>
  <c r="E139" i="100"/>
  <c r="E140" i="100"/>
  <c r="E141" i="100"/>
  <c r="E142" i="100"/>
  <c r="E143" i="100"/>
  <c r="E144" i="100"/>
  <c r="E145" i="100"/>
  <c r="E146" i="100"/>
  <c r="E147" i="100"/>
  <c r="E148" i="100"/>
  <c r="E149" i="100"/>
  <c r="E150" i="100"/>
  <c r="E151" i="100"/>
  <c r="E152" i="100"/>
  <c r="E153" i="100"/>
  <c r="E154" i="100"/>
  <c r="E155" i="100"/>
  <c r="E156" i="100"/>
  <c r="E157" i="100"/>
  <c r="E158" i="100"/>
  <c r="E159" i="100"/>
  <c r="E160" i="100"/>
  <c r="E161" i="100"/>
  <c r="E162" i="100"/>
  <c r="E163" i="100"/>
  <c r="E164" i="100"/>
  <c r="E165" i="100"/>
  <c r="E166" i="100"/>
  <c r="E167" i="100"/>
  <c r="E168" i="100"/>
  <c r="E169" i="100"/>
  <c r="E170" i="100"/>
  <c r="E171" i="100"/>
  <c r="E172" i="100"/>
  <c r="E173" i="100"/>
  <c r="E174" i="100"/>
  <c r="E175" i="100"/>
  <c r="E176" i="100"/>
  <c r="E177" i="100"/>
  <c r="E178" i="100"/>
  <c r="E179" i="100"/>
  <c r="E180" i="100"/>
  <c r="E181" i="100"/>
  <c r="E182" i="100"/>
  <c r="E183" i="100"/>
  <c r="E184" i="100"/>
  <c r="E185" i="100"/>
  <c r="E186" i="100"/>
  <c r="E187" i="100"/>
  <c r="E188" i="100"/>
  <c r="E189" i="100"/>
  <c r="E190" i="100"/>
  <c r="E191" i="100"/>
  <c r="E192" i="100"/>
  <c r="E193" i="100"/>
  <c r="E194" i="100"/>
  <c r="E195" i="100"/>
  <c r="E196" i="100"/>
  <c r="E197" i="100"/>
  <c r="E198" i="100"/>
  <c r="E199" i="100"/>
  <c r="E200" i="100"/>
  <c r="E201" i="100"/>
  <c r="E202" i="100"/>
  <c r="E203" i="100"/>
  <c r="E204" i="100"/>
  <c r="E205" i="100"/>
  <c r="E206" i="100"/>
  <c r="E207" i="100"/>
  <c r="E208" i="100"/>
  <c r="E209" i="100"/>
  <c r="E210" i="100"/>
  <c r="E211" i="100"/>
  <c r="E212" i="100"/>
  <c r="E213" i="100"/>
  <c r="E214" i="100"/>
  <c r="E215" i="100"/>
  <c r="E216" i="100"/>
  <c r="E217" i="100"/>
  <c r="E218" i="100"/>
  <c r="E219" i="100"/>
  <c r="E220" i="100"/>
  <c r="E221" i="100"/>
  <c r="E222" i="100"/>
  <c r="L10" i="99"/>
  <c r="H11" i="99"/>
  <c r="H10" i="99" s="1"/>
  <c r="I11" i="99"/>
  <c r="L11" i="99"/>
  <c r="M11" i="99"/>
  <c r="F12" i="99"/>
  <c r="F11" i="99" s="1"/>
  <c r="F10" i="99" s="1"/>
  <c r="G12" i="99"/>
  <c r="G11" i="99" s="1"/>
  <c r="H12" i="99"/>
  <c r="I12" i="99"/>
  <c r="J12" i="99"/>
  <c r="J11" i="99" s="1"/>
  <c r="J10" i="99" s="1"/>
  <c r="K12" i="99"/>
  <c r="K11" i="99" s="1"/>
  <c r="L12" i="99"/>
  <c r="M12" i="99"/>
  <c r="E13" i="99"/>
  <c r="E14" i="99"/>
  <c r="E15" i="99"/>
  <c r="E16" i="99"/>
  <c r="E12" i="99" s="1"/>
  <c r="E11" i="99" s="1"/>
  <c r="E10" i="99" s="1"/>
  <c r="E17" i="99"/>
  <c r="E18" i="99"/>
  <c r="L19" i="99"/>
  <c r="F20" i="99"/>
  <c r="F19" i="99" s="1"/>
  <c r="G20" i="99"/>
  <c r="G19" i="99" s="1"/>
  <c r="K20" i="99"/>
  <c r="K19" i="99" s="1"/>
  <c r="L20" i="99"/>
  <c r="F21" i="99"/>
  <c r="G21" i="99"/>
  <c r="H21" i="99"/>
  <c r="H20" i="99" s="1"/>
  <c r="H19" i="99" s="1"/>
  <c r="I21" i="99"/>
  <c r="I20" i="99" s="1"/>
  <c r="I19" i="99" s="1"/>
  <c r="I10" i="99" s="1"/>
  <c r="J21" i="99"/>
  <c r="J20" i="99" s="1"/>
  <c r="J19" i="99" s="1"/>
  <c r="K21" i="99"/>
  <c r="L21" i="99"/>
  <c r="M21" i="99"/>
  <c r="M20" i="99" s="1"/>
  <c r="M19" i="99" s="1"/>
  <c r="M10" i="99" s="1"/>
  <c r="E22" i="99"/>
  <c r="E21" i="99" s="1"/>
  <c r="E20" i="99" s="1"/>
  <c r="E19" i="99" s="1"/>
  <c r="E23" i="99"/>
  <c r="E24" i="99"/>
  <c r="E25" i="99"/>
  <c r="E26" i="99"/>
  <c r="E27" i="99"/>
  <c r="E28" i="99"/>
  <c r="E29" i="99"/>
  <c r="E30" i="99"/>
  <c r="E10" i="98"/>
  <c r="F10" i="98"/>
  <c r="G10" i="98"/>
  <c r="F10" i="97"/>
  <c r="G10" i="97"/>
  <c r="H10" i="97"/>
  <c r="I10" i="97"/>
  <c r="E10" i="97" s="1"/>
  <c r="J10" i="97"/>
  <c r="E11" i="97"/>
  <c r="E12" i="97"/>
  <c r="E13" i="97"/>
  <c r="E14" i="97"/>
  <c r="E15" i="97"/>
  <c r="E16" i="97"/>
  <c r="E17" i="97"/>
  <c r="E18" i="97"/>
  <c r="E19" i="97"/>
  <c r="E20" i="97"/>
  <c r="E21" i="97"/>
  <c r="E22" i="97"/>
  <c r="E23" i="97"/>
  <c r="E24" i="97"/>
  <c r="E25" i="97"/>
  <c r="E26" i="97"/>
  <c r="E27" i="97"/>
  <c r="E28" i="97"/>
  <c r="E29" i="97"/>
  <c r="E30" i="97"/>
  <c r="E31" i="97"/>
  <c r="E32" i="97"/>
  <c r="E33" i="97"/>
  <c r="E34" i="97"/>
  <c r="E35" i="97"/>
  <c r="E36" i="97"/>
  <c r="E37" i="97"/>
  <c r="E38" i="97"/>
  <c r="E39" i="97"/>
  <c r="E40" i="97"/>
  <c r="E41" i="97"/>
  <c r="E42" i="97"/>
  <c r="E43" i="97"/>
  <c r="E44" i="97"/>
  <c r="E45" i="97"/>
  <c r="E46" i="97"/>
  <c r="E47" i="97"/>
  <c r="E48" i="97"/>
  <c r="E49" i="97"/>
  <c r="E50" i="97"/>
  <c r="E51" i="97"/>
  <c r="E52" i="97"/>
  <c r="E53" i="97"/>
  <c r="E54" i="97"/>
  <c r="E55" i="97"/>
  <c r="E56" i="97"/>
  <c r="E57" i="97"/>
  <c r="E58" i="97"/>
  <c r="E59" i="97"/>
  <c r="E60" i="97"/>
  <c r="E61" i="97"/>
  <c r="E62" i="97"/>
  <c r="E63" i="97"/>
  <c r="E64" i="97"/>
  <c r="E65" i="97"/>
  <c r="E66" i="97"/>
  <c r="E67" i="97"/>
  <c r="E68" i="97"/>
  <c r="E69" i="97"/>
  <c r="E70" i="97"/>
  <c r="E71" i="97"/>
  <c r="E72" i="97"/>
  <c r="E73" i="97"/>
  <c r="E74" i="97"/>
  <c r="E75" i="97"/>
  <c r="E76" i="97"/>
  <c r="E77" i="97"/>
  <c r="E78" i="97"/>
  <c r="E79" i="97"/>
  <c r="E80" i="97"/>
  <c r="E81" i="97"/>
  <c r="E82" i="97"/>
  <c r="E83" i="97"/>
  <c r="E84" i="97"/>
  <c r="E85" i="97"/>
  <c r="E86" i="97"/>
  <c r="E87" i="97"/>
  <c r="E88" i="97"/>
  <c r="E89" i="97"/>
  <c r="E90" i="97"/>
  <c r="E91" i="97"/>
  <c r="E92" i="97"/>
  <c r="E93" i="97"/>
  <c r="E94" i="97"/>
  <c r="E95" i="97"/>
  <c r="E96" i="97"/>
  <c r="E97" i="97"/>
  <c r="E98" i="97"/>
  <c r="E99" i="97"/>
  <c r="E100" i="97"/>
  <c r="E101" i="97"/>
  <c r="E102" i="97"/>
  <c r="E103" i="97"/>
  <c r="E104" i="97"/>
  <c r="E105" i="97"/>
  <c r="E106" i="97"/>
  <c r="E107" i="97"/>
  <c r="E108" i="97"/>
  <c r="E109" i="97"/>
  <c r="E110" i="97"/>
  <c r="E111" i="97"/>
  <c r="E112" i="97"/>
  <c r="E113" i="97"/>
  <c r="E114" i="97"/>
  <c r="E115" i="97"/>
  <c r="E116" i="97"/>
  <c r="E117" i="97"/>
  <c r="E118" i="97"/>
  <c r="E119" i="97"/>
  <c r="E120" i="97"/>
  <c r="E121" i="97"/>
  <c r="E122" i="97"/>
  <c r="E123" i="97"/>
  <c r="E124" i="97"/>
  <c r="E125" i="97"/>
  <c r="E126" i="97"/>
  <c r="E127" i="97"/>
  <c r="E128" i="97"/>
  <c r="E129" i="97"/>
  <c r="E130" i="97"/>
  <c r="E131" i="97"/>
  <c r="E132" i="97"/>
  <c r="E133" i="97"/>
  <c r="E134" i="97"/>
  <c r="E135" i="97"/>
  <c r="E136" i="97"/>
  <c r="E137" i="97"/>
  <c r="E138" i="97"/>
  <c r="E139" i="97"/>
  <c r="E140" i="97"/>
  <c r="E141" i="97"/>
  <c r="E142" i="97"/>
  <c r="E143" i="97"/>
  <c r="E144" i="97"/>
  <c r="E145" i="97"/>
  <c r="E146" i="97"/>
  <c r="E147" i="97"/>
  <c r="E148" i="97"/>
  <c r="E149" i="97"/>
  <c r="E150" i="97"/>
  <c r="E151" i="97"/>
  <c r="E152" i="97"/>
  <c r="E153" i="97"/>
  <c r="E154" i="97"/>
  <c r="E155" i="97"/>
  <c r="E156" i="97"/>
  <c r="E157" i="97"/>
  <c r="E158" i="97"/>
  <c r="E159" i="97"/>
  <c r="E160" i="97"/>
  <c r="E161" i="97"/>
  <c r="E162" i="97"/>
  <c r="E163" i="97"/>
  <c r="E164" i="97"/>
  <c r="E165" i="97"/>
  <c r="E166" i="97"/>
  <c r="E167" i="97"/>
  <c r="E168" i="97"/>
  <c r="E169" i="97"/>
  <c r="E170" i="97"/>
  <c r="E171" i="97"/>
  <c r="E172" i="97"/>
  <c r="E173" i="97"/>
  <c r="E174" i="97"/>
  <c r="E175" i="97"/>
  <c r="E176" i="97"/>
  <c r="E177" i="97"/>
  <c r="E178" i="97"/>
  <c r="E179" i="97"/>
  <c r="E180" i="97"/>
  <c r="E181" i="97"/>
  <c r="E182" i="97"/>
  <c r="E183" i="97"/>
  <c r="E184" i="97"/>
  <c r="E185" i="97"/>
  <c r="E186" i="97"/>
  <c r="E187" i="97"/>
  <c r="E188" i="97"/>
  <c r="E189" i="97"/>
  <c r="E190" i="97"/>
  <c r="E191" i="97"/>
  <c r="E192" i="97"/>
  <c r="E193" i="97"/>
  <c r="E194" i="97"/>
  <c r="E195" i="97"/>
  <c r="E196" i="97"/>
  <c r="E197" i="97"/>
  <c r="E198" i="97"/>
  <c r="E199" i="97"/>
  <c r="E200" i="97"/>
  <c r="E201" i="97"/>
  <c r="E202" i="97"/>
  <c r="E203" i="97"/>
  <c r="E204" i="97"/>
  <c r="E205" i="97"/>
  <c r="E206" i="97"/>
  <c r="E207" i="97"/>
  <c r="E208" i="97"/>
  <c r="E209" i="97"/>
  <c r="E210" i="97"/>
  <c r="E211" i="97"/>
  <c r="E212" i="97"/>
  <c r="E213" i="97"/>
  <c r="E214" i="97"/>
  <c r="E215" i="97"/>
  <c r="E216" i="97"/>
  <c r="E217" i="97"/>
  <c r="E218" i="97"/>
  <c r="E219" i="97"/>
  <c r="E220" i="97"/>
  <c r="E221" i="97"/>
  <c r="E222" i="97"/>
  <c r="F11" i="96"/>
  <c r="E11" i="96" s="1"/>
  <c r="H11" i="96"/>
  <c r="E12" i="96"/>
  <c r="E13" i="96"/>
  <c r="E14" i="96"/>
  <c r="E15" i="96"/>
  <c r="E16" i="96"/>
  <c r="E17" i="96"/>
  <c r="E18" i="96"/>
  <c r="E19" i="96"/>
  <c r="E20" i="96"/>
  <c r="E21" i="96"/>
  <c r="E22" i="96"/>
  <c r="E23" i="96"/>
  <c r="E24" i="96"/>
  <c r="E25" i="96"/>
  <c r="E26" i="96"/>
  <c r="E27" i="96"/>
  <c r="E28" i="96"/>
  <c r="E29" i="96"/>
  <c r="E30" i="96"/>
  <c r="E31" i="96"/>
  <c r="E32" i="96"/>
  <c r="E33" i="96"/>
  <c r="E34" i="96"/>
  <c r="E35" i="96"/>
  <c r="E36" i="96"/>
  <c r="E37" i="96"/>
  <c r="E38" i="96"/>
  <c r="E39" i="96"/>
  <c r="E40" i="96"/>
  <c r="E41" i="96"/>
  <c r="E42" i="96"/>
  <c r="E43" i="96"/>
  <c r="E44" i="96"/>
  <c r="E45" i="96"/>
  <c r="E46" i="96"/>
  <c r="E47" i="96"/>
  <c r="E48" i="96"/>
  <c r="E49" i="96"/>
  <c r="E50" i="96"/>
  <c r="E51" i="96"/>
  <c r="E52" i="96"/>
  <c r="E53" i="96"/>
  <c r="E54" i="96"/>
  <c r="E55" i="96"/>
  <c r="E56" i="96"/>
  <c r="E57" i="96"/>
  <c r="E58" i="96"/>
  <c r="E59" i="96"/>
  <c r="E60" i="96"/>
  <c r="E61" i="96"/>
  <c r="E62" i="96"/>
  <c r="E63" i="96"/>
  <c r="E64" i="96"/>
  <c r="E65" i="96"/>
  <c r="E66" i="96"/>
  <c r="E67" i="96"/>
  <c r="E68" i="96"/>
  <c r="E69" i="96"/>
  <c r="E70" i="96"/>
  <c r="E71" i="96"/>
  <c r="E72" i="96"/>
  <c r="E73" i="96"/>
  <c r="E74" i="96"/>
  <c r="E75" i="96"/>
  <c r="E76" i="96"/>
  <c r="E77" i="96"/>
  <c r="E78" i="96"/>
  <c r="E79" i="96"/>
  <c r="E80" i="96"/>
  <c r="E81" i="96"/>
  <c r="E82" i="96"/>
  <c r="E83" i="96"/>
  <c r="E84" i="96"/>
  <c r="E85" i="96"/>
  <c r="E86" i="96"/>
  <c r="E87" i="96"/>
  <c r="E88" i="96"/>
  <c r="E89" i="96"/>
  <c r="E90" i="96"/>
  <c r="E91" i="96"/>
  <c r="E92" i="96"/>
  <c r="E93" i="96"/>
  <c r="E94" i="96"/>
  <c r="E95" i="96"/>
  <c r="E96" i="96"/>
  <c r="E97" i="96"/>
  <c r="E98" i="96"/>
  <c r="E99" i="96"/>
  <c r="E100" i="96"/>
  <c r="E101" i="96"/>
  <c r="E102" i="96"/>
  <c r="E103" i="96"/>
  <c r="E104" i="96"/>
  <c r="E105" i="96"/>
  <c r="E106" i="96"/>
  <c r="E107" i="96"/>
  <c r="E108" i="96"/>
  <c r="E109" i="96"/>
  <c r="E110" i="96"/>
  <c r="E111" i="96"/>
  <c r="E112" i="96"/>
  <c r="E113" i="96"/>
  <c r="E114" i="96"/>
  <c r="E115" i="96"/>
  <c r="E116" i="96"/>
  <c r="E117" i="96"/>
  <c r="E118" i="96"/>
  <c r="E119" i="96"/>
  <c r="E120" i="96"/>
  <c r="E121" i="96"/>
  <c r="F12" i="55"/>
  <c r="E12" i="55" s="1"/>
  <c r="H12" i="55"/>
  <c r="I12" i="55"/>
  <c r="J12" i="55"/>
  <c r="K12" i="55"/>
  <c r="L12" i="55"/>
  <c r="M12" i="55"/>
  <c r="O12" i="55"/>
  <c r="P12" i="55"/>
  <c r="Q12" i="55"/>
  <c r="E13" i="55"/>
  <c r="E14" i="55"/>
  <c r="E15" i="55"/>
  <c r="E16" i="55"/>
  <c r="E17" i="55"/>
  <c r="E18" i="55"/>
  <c r="E19" i="55"/>
  <c r="E20" i="55"/>
  <c r="E21" i="55"/>
  <c r="E22" i="55"/>
  <c r="E23" i="55"/>
  <c r="E24" i="55"/>
  <c r="E25" i="55"/>
  <c r="E26" i="55"/>
  <c r="E27" i="55"/>
  <c r="E28" i="55"/>
  <c r="E29" i="55"/>
  <c r="E30" i="55"/>
  <c r="E31" i="55"/>
  <c r="E32" i="55"/>
  <c r="E33" i="55"/>
  <c r="E34" i="55"/>
  <c r="E35" i="55"/>
  <c r="E36" i="55"/>
  <c r="E37" i="55"/>
  <c r="E38" i="55"/>
  <c r="E39" i="55"/>
  <c r="E40" i="55"/>
  <c r="E41" i="55"/>
  <c r="E42" i="55"/>
  <c r="E43" i="55"/>
  <c r="E44" i="55"/>
  <c r="E45" i="55"/>
  <c r="E46" i="55"/>
  <c r="E47" i="55"/>
  <c r="E48" i="55"/>
  <c r="E49" i="55"/>
  <c r="E50" i="55"/>
  <c r="E51" i="55"/>
  <c r="E52" i="55"/>
  <c r="E53" i="55"/>
  <c r="E54" i="55"/>
  <c r="E55" i="55"/>
  <c r="E56" i="55"/>
  <c r="E57" i="55"/>
  <c r="E58" i="55"/>
  <c r="E59" i="55"/>
  <c r="E60" i="55"/>
  <c r="E61" i="55"/>
  <c r="E62" i="55"/>
  <c r="E63" i="55"/>
  <c r="E64" i="55"/>
  <c r="E65" i="55"/>
  <c r="E66" i="55"/>
  <c r="E67" i="55"/>
  <c r="E68" i="55"/>
  <c r="E69" i="55"/>
  <c r="E70" i="55"/>
  <c r="E71" i="55"/>
  <c r="E72" i="55"/>
  <c r="E73" i="55"/>
  <c r="E74" i="55"/>
  <c r="E75" i="55"/>
  <c r="E76" i="55"/>
  <c r="E77" i="55"/>
  <c r="E78" i="55"/>
  <c r="E79" i="55"/>
  <c r="E80" i="55"/>
  <c r="E81" i="55"/>
  <c r="E82" i="55"/>
  <c r="E83" i="55"/>
  <c r="E84" i="55"/>
  <c r="E85" i="55"/>
  <c r="E86" i="55"/>
  <c r="E87" i="55"/>
  <c r="E88" i="55"/>
  <c r="E89" i="55"/>
  <c r="E90" i="55"/>
  <c r="E91" i="55"/>
  <c r="E92" i="55"/>
  <c r="E93" i="55"/>
  <c r="E94" i="55"/>
  <c r="E95" i="55"/>
  <c r="E96" i="55"/>
  <c r="E97" i="55"/>
  <c r="E98" i="55"/>
  <c r="E99" i="55"/>
  <c r="E100" i="55"/>
  <c r="E101" i="55"/>
  <c r="E102" i="55"/>
  <c r="E103" i="55"/>
  <c r="E104" i="55"/>
  <c r="E105" i="55"/>
  <c r="E106" i="55"/>
  <c r="E107" i="55"/>
  <c r="E108" i="55"/>
  <c r="E109" i="55"/>
  <c r="E110" i="55"/>
  <c r="E111" i="55"/>
  <c r="E112" i="55"/>
  <c r="E113" i="55"/>
  <c r="E114" i="55"/>
  <c r="E115" i="55"/>
  <c r="E116" i="55"/>
  <c r="E117" i="55"/>
  <c r="E118" i="55"/>
  <c r="E119" i="55"/>
  <c r="E120" i="55"/>
  <c r="E121" i="55"/>
  <c r="E122" i="55"/>
  <c r="E123" i="55"/>
  <c r="E124" i="55"/>
  <c r="E125" i="55"/>
  <c r="E126" i="55"/>
  <c r="E127" i="55"/>
  <c r="E128" i="55"/>
  <c r="E129" i="55"/>
  <c r="E130" i="55"/>
  <c r="E131" i="55"/>
  <c r="E132" i="55"/>
  <c r="E133" i="55"/>
  <c r="E134" i="55"/>
  <c r="E135" i="55"/>
  <c r="E136" i="55"/>
  <c r="E137" i="55"/>
  <c r="E138" i="55"/>
  <c r="E139" i="55"/>
  <c r="E140" i="55"/>
  <c r="E141" i="55"/>
  <c r="E142" i="55"/>
  <c r="E143" i="55"/>
  <c r="E144" i="55"/>
  <c r="E145" i="55"/>
  <c r="E146" i="55"/>
  <c r="E147" i="55"/>
  <c r="E148" i="55"/>
  <c r="E149" i="55"/>
  <c r="E150" i="55"/>
  <c r="E151" i="55"/>
  <c r="E152" i="55"/>
  <c r="E153" i="55"/>
  <c r="E154" i="55"/>
  <c r="E155" i="55"/>
  <c r="E156" i="55"/>
  <c r="E157" i="55"/>
  <c r="E158" i="55"/>
  <c r="E159" i="55"/>
  <c r="E160" i="55"/>
  <c r="E161" i="55"/>
  <c r="E162" i="55"/>
  <c r="E163" i="55"/>
  <c r="E164" i="55"/>
  <c r="E165" i="55"/>
  <c r="E166" i="55"/>
  <c r="E167" i="55"/>
  <c r="E168" i="55"/>
  <c r="E169" i="55"/>
  <c r="E170" i="55"/>
  <c r="E171" i="55"/>
  <c r="E172" i="55"/>
  <c r="E173" i="55"/>
  <c r="E174" i="55"/>
  <c r="E175" i="55"/>
  <c r="E176" i="55"/>
  <c r="E177" i="55"/>
  <c r="E178" i="55"/>
  <c r="E179" i="55"/>
  <c r="E180" i="55"/>
  <c r="E181" i="55"/>
  <c r="E182" i="55"/>
  <c r="E183" i="55"/>
  <c r="E184" i="55"/>
  <c r="E185" i="55"/>
  <c r="E186" i="55"/>
  <c r="E187" i="55"/>
  <c r="E188" i="55"/>
  <c r="E189" i="55"/>
  <c r="E190" i="55"/>
  <c r="E191" i="55"/>
  <c r="E192" i="55"/>
  <c r="E193" i="55"/>
  <c r="E194" i="55"/>
  <c r="E195" i="55"/>
  <c r="E196" i="55"/>
  <c r="E197" i="55"/>
  <c r="E198" i="55"/>
  <c r="E199" i="55"/>
  <c r="E200" i="55"/>
  <c r="E201" i="55"/>
  <c r="E202" i="55"/>
  <c r="E203" i="55"/>
  <c r="E204" i="55"/>
  <c r="E205" i="55"/>
  <c r="E206" i="55"/>
  <c r="E207" i="55"/>
  <c r="E208" i="55"/>
  <c r="E209" i="55"/>
  <c r="E210" i="55"/>
  <c r="E211" i="55"/>
  <c r="E212" i="55"/>
  <c r="E213" i="55"/>
  <c r="E214" i="55"/>
  <c r="E215" i="55"/>
  <c r="E216" i="55"/>
  <c r="E217" i="55"/>
  <c r="E218" i="55"/>
  <c r="E219" i="55"/>
  <c r="E220" i="55"/>
  <c r="E221" i="55"/>
  <c r="E222" i="55"/>
  <c r="E223" i="55"/>
  <c r="E224" i="55"/>
  <c r="K10" i="99" l="1"/>
  <c r="E10" i="73"/>
  <c r="G10" i="99"/>
  <c r="E11" i="74"/>
  <c r="E653" i="84"/>
  <c r="F10" i="69"/>
  <c r="E10" i="69" s="1"/>
  <c r="F9" i="84"/>
  <c r="F10" i="74"/>
  <c r="E10" i="74" s="1"/>
  <c r="F9" i="101"/>
  <c r="E9" i="101" s="1"/>
  <c r="E654" i="84"/>
  <c r="I10" i="84"/>
  <c r="I9" i="84" s="1"/>
  <c r="F11" i="72"/>
  <c r="E11" i="69"/>
  <c r="E10" i="84" l="1"/>
  <c r="E11" i="72"/>
  <c r="F10" i="72"/>
  <c r="E10" i="72" s="1"/>
  <c r="E9" i="84"/>
</calcChain>
</file>

<file path=xl/sharedStrings.xml><?xml version="1.0" encoding="utf-8"?>
<sst xmlns="http://schemas.openxmlformats.org/spreadsheetml/2006/main" count="5653" uniqueCount="907">
  <si>
    <r>
      <t xml:space="preserve">La denominación de las causas de muerte corresponde a los capítulos establecidos en la lista de tabulación para la mortalidad de la </t>
    </r>
    <r>
      <rPr>
        <i/>
        <sz val="8"/>
        <rFont val="Arial"/>
        <family val="2"/>
      </rPr>
      <t xml:space="preserve">Clasificación Internacional de Enfermedades </t>
    </r>
    <r>
      <rPr>
        <sz val="8"/>
        <rFont val="Arial"/>
        <family val="2"/>
      </rPr>
      <t>en su 10a. revisión.</t>
    </r>
  </si>
  <si>
    <r>
      <t xml:space="preserve">La denominación de los diagnósticos corresponde a los capítulos establecidos en la lista de tabulación para la morbilidad de la </t>
    </r>
    <r>
      <rPr>
        <i/>
        <sz val="8"/>
        <rFont val="Arial"/>
        <family val="2"/>
      </rPr>
      <t xml:space="preserve">Clasificación Internacional de Enfermedades </t>
    </r>
    <r>
      <rPr>
        <sz val="8"/>
        <rFont val="Arial"/>
        <family val="2"/>
      </rPr>
      <t>en su 10a. revisión.</t>
    </r>
  </si>
  <si>
    <t>Tipo de examen</t>
  </si>
  <si>
    <t>Anatomía patológica</t>
  </si>
  <si>
    <t>Electrodiagnóstico</t>
  </si>
  <si>
    <t>Imagenología</t>
  </si>
  <si>
    <t>Radiología</t>
  </si>
  <si>
    <t>Ultrasonido</t>
  </si>
  <si>
    <t>Personas atendidas</t>
  </si>
  <si>
    <t>Cuadro 5.28</t>
  </si>
  <si>
    <t>Procedimientos en medicina
de tratamiento aplicados</t>
  </si>
  <si>
    <t>Diálisis</t>
  </si>
  <si>
    <t>Quimioterapia</t>
  </si>
  <si>
    <t>Áreas de radioterapia</t>
  </si>
  <si>
    <t>Equipos de radioterapia</t>
  </si>
  <si>
    <t>Cunas de recién nacidos</t>
  </si>
  <si>
    <t>Áreas de pediatría</t>
  </si>
  <si>
    <t>Áreas de aislamiento</t>
  </si>
  <si>
    <t>Unidades de imagen de resonancia magnética</t>
  </si>
  <si>
    <t>Equipos de diálisis</t>
  </si>
  <si>
    <t>Equipos para mamografía</t>
  </si>
  <si>
    <t>Equipos de ultrasonido</t>
  </si>
  <si>
    <t>Electrocardiógrafos</t>
  </si>
  <si>
    <t>Endoscopios</t>
  </si>
  <si>
    <t>Electroencefalógrafos</t>
  </si>
  <si>
    <t>Litotriptores</t>
  </si>
  <si>
    <t>Bombas de cobalto</t>
  </si>
  <si>
    <t>Unidades de cuidados
intensivos</t>
  </si>
  <si>
    <t>Para adultos</t>
  </si>
  <si>
    <t>Para neonatos</t>
  </si>
  <si>
    <t>Unidades dentales</t>
  </si>
  <si>
    <t>Cuadro 5.26</t>
  </si>
  <si>
    <t>Medicina preventiva</t>
  </si>
  <si>
    <t>Cirugía</t>
  </si>
  <si>
    <t>Gineco-obstetricia</t>
  </si>
  <si>
    <t>Medicina interna</t>
  </si>
  <si>
    <t>Pediatría</t>
  </si>
  <si>
    <t>Días estancia</t>
  </si>
  <si>
    <t>Defunciones fetales</t>
  </si>
  <si>
    <t>Cesáreas</t>
  </si>
  <si>
    <t>Vasectomías</t>
  </si>
  <si>
    <t>Salpingoclasias</t>
  </si>
  <si>
    <t>Otras intervenciones 
quirúrgicas</t>
  </si>
  <si>
    <t>Con peso menor 
a 2 500 gramos</t>
  </si>
  <si>
    <t>Con peso de 2 500
y más gramos</t>
  </si>
  <si>
    <t>Abortos</t>
  </si>
  <si>
    <t>Cuadro 5.27</t>
  </si>
  <si>
    <t>particulares de salud con servicio de hospitalización por tipo</t>
  </si>
  <si>
    <t>de personal según número de camas censables</t>
  </si>
  <si>
    <t>Cuadro 5.24</t>
  </si>
  <si>
    <t>según número de camas censables</t>
  </si>
  <si>
    <t>Otro personal
paramédico</t>
  </si>
  <si>
    <t>Personal de procedimientos
en medicina de diagnóstico</t>
  </si>
  <si>
    <t>Personal de procedimientos
en medicina de tratamiento</t>
  </si>
  <si>
    <t>Cuadro 5.25</t>
  </si>
  <si>
    <t>Generales</t>
  </si>
  <si>
    <t>De especialidad</t>
  </si>
  <si>
    <t>De medicina interna</t>
  </si>
  <si>
    <t>De cirugía</t>
  </si>
  <si>
    <t>De gineco-obstetricia</t>
  </si>
  <si>
    <t>De pediatría</t>
  </si>
  <si>
    <t>Para cuidado intensivo</t>
  </si>
  <si>
    <t>Para cuidado intermedio</t>
  </si>
  <si>
    <t>Laboratorios de anatomía patológica</t>
  </si>
  <si>
    <t>Cuadro 5.21</t>
  </si>
  <si>
    <t>Cuadro 5.22</t>
  </si>
  <si>
    <t>1 a 4
camas</t>
  </si>
  <si>
    <t>5 a 9
camas</t>
  </si>
  <si>
    <t>10 a 14
camas</t>
  </si>
  <si>
    <t>15 a 24
camas</t>
  </si>
  <si>
    <t>25 a 49
camas</t>
  </si>
  <si>
    <t>50 y más
camas</t>
  </si>
  <si>
    <t>Gineco-obstetras</t>
  </si>
  <si>
    <t>Pediatras</t>
  </si>
  <si>
    <t>Cirujanos</t>
  </si>
  <si>
    <t>Internistas</t>
  </si>
  <si>
    <t>Anestesiólogos</t>
  </si>
  <si>
    <t>Otros especialistas</t>
  </si>
  <si>
    <t>Cuadro 5.23</t>
  </si>
  <si>
    <t>Personal médico en acuerdo especial que labora en establecimientos</t>
  </si>
  <si>
    <t>Cuadro 5.20</t>
  </si>
  <si>
    <t>Diagnóstico</t>
  </si>
  <si>
    <t>Resto de los
diagnósticos</t>
  </si>
  <si>
    <t>Cuadro 5.19</t>
  </si>
  <si>
    <t>Cuadro 5.16</t>
  </si>
  <si>
    <t>Primera vez</t>
  </si>
  <si>
    <t>Subsecuentes</t>
  </si>
  <si>
    <t>Vasectomía</t>
  </si>
  <si>
    <t>Atenciones posteventos
obstétricos</t>
  </si>
  <si>
    <t>Cuadro 5.17</t>
  </si>
  <si>
    <t>Cuadro 5.18</t>
  </si>
  <si>
    <t>Tipo de estudio</t>
  </si>
  <si>
    <t>Análisis clínicos</t>
  </si>
  <si>
    <t>Cuadro 5.13</t>
  </si>
  <si>
    <t>Tipo de tratamiento</t>
  </si>
  <si>
    <t>Radioterapia</t>
  </si>
  <si>
    <t>Fisioterapia</t>
  </si>
  <si>
    <t>Inhaloterapia</t>
  </si>
  <si>
    <t>Cuadro 5.14</t>
  </si>
  <si>
    <t>Biológico</t>
  </si>
  <si>
    <t>Concepto</t>
  </si>
  <si>
    <t>Camas censables</t>
  </si>
  <si>
    <t>Camas no censables</t>
  </si>
  <si>
    <t>Incubadoras</t>
  </si>
  <si>
    <t>Consultorios</t>
  </si>
  <si>
    <t>Ambulancias</t>
  </si>
  <si>
    <t>Áreas de urgencias</t>
  </si>
  <si>
    <t>Quirófanos</t>
  </si>
  <si>
    <t>Salas de expulsión</t>
  </si>
  <si>
    <t>Bancos de sangre</t>
  </si>
  <si>
    <t>Farmacias</t>
  </si>
  <si>
    <t>Cuadro 5.10</t>
  </si>
  <si>
    <t>Consultas externas</t>
  </si>
  <si>
    <t>Intervenciones
quirúrgicas</t>
  </si>
  <si>
    <t>Partos atendidos</t>
  </si>
  <si>
    <t>Abortos registrados</t>
  </si>
  <si>
    <t>Pláticas de educación
para la salud</t>
  </si>
  <si>
    <t>Cuadro 5.11</t>
  </si>
  <si>
    <t>Especializada a/</t>
  </si>
  <si>
    <t>De urgencia</t>
  </si>
  <si>
    <t>Odontológica</t>
  </si>
  <si>
    <t>Cuadro 5.12</t>
  </si>
  <si>
    <t>Tipo de personal</t>
  </si>
  <si>
    <t>Personal médico</t>
  </si>
  <si>
    <t>En contacto directo
con el paciente</t>
  </si>
  <si>
    <t>Médicos generales</t>
  </si>
  <si>
    <t>Médicos 
especialistas</t>
  </si>
  <si>
    <t>Residentes</t>
  </si>
  <si>
    <t>Pasantes</t>
  </si>
  <si>
    <t>Odontólogos</t>
  </si>
  <si>
    <t>En otras labores</t>
  </si>
  <si>
    <t>Personal paramédico</t>
  </si>
  <si>
    <t>De enfermería</t>
  </si>
  <si>
    <t>Auxiliar</t>
  </si>
  <si>
    <t>General</t>
  </si>
  <si>
    <t>Especializado</t>
  </si>
  <si>
    <t>Personal administrativo</t>
  </si>
  <si>
    <t>Otro personal a/</t>
  </si>
  <si>
    <t>Cuadro 5.6</t>
  </si>
  <si>
    <t>Cuadro 5.8</t>
  </si>
  <si>
    <t>Cuadro 5.9</t>
  </si>
  <si>
    <t>Estado</t>
  </si>
  <si>
    <t>Hombres</t>
  </si>
  <si>
    <t>Mujeres</t>
  </si>
  <si>
    <t>Fuente:</t>
  </si>
  <si>
    <t>Nota:</t>
  </si>
  <si>
    <t>Cuadro 5.2</t>
  </si>
  <si>
    <t>Otros</t>
  </si>
  <si>
    <t>Cuadro 5.3</t>
  </si>
  <si>
    <t>según institución</t>
  </si>
  <si>
    <t>Municipio</t>
  </si>
  <si>
    <t>Cuadro 5.4</t>
  </si>
  <si>
    <t>Cuadro 5.5</t>
  </si>
  <si>
    <t>&amp;</t>
  </si>
  <si>
    <t>a/</t>
  </si>
  <si>
    <t>b/</t>
  </si>
  <si>
    <t>c/</t>
  </si>
  <si>
    <t>d/</t>
  </si>
  <si>
    <t>IMSS</t>
  </si>
  <si>
    <t>ISSSTE</t>
  </si>
  <si>
    <t>SEDENA</t>
  </si>
  <si>
    <t>Datos referidos al 31 de diciembre.</t>
  </si>
  <si>
    <t>Se refiere al número de pacientes que salieron del área de hospitalización, implicando la desocupación de una cama censable del hospital por diferentes motivos, incluida la defunción.</t>
  </si>
  <si>
    <t>Se refiere al registro de la muerte de pacientes, que al momento del deceso ocupaban una cama censable en el área de hospitalización de la institución; no se consideran como defunciones hospitalarias todas aquéllas ocurridas antes del ingreso del paciente a dicha área.</t>
  </si>
  <si>
    <t>e/</t>
  </si>
  <si>
    <t>La información corresponde a todas aquellas consultas otorgadas tanto en las unidades médicas de las instituciones, como en el domicilio del paciente. En todos los casos, se considera la primera consulta y las subsecuentes.</t>
  </si>
  <si>
    <t>f/</t>
  </si>
  <si>
    <t>La información se refiere a los casos de enfermedad que, previa certificación médica, fueron registrados por las instituciones del sector, y que por la naturaleza de tales padecimientos, requieren de una notificación inmediata.</t>
  </si>
  <si>
    <t>El personal médico en acuerdo especial es el contratado y remunerado por los usuarios, los cuales pagan por sus servicios.</t>
  </si>
  <si>
    <t>Se refiere al personal contratado que realiza funciones de mantenimiento, limpieza y apoyos diversos en las unidades médicas.</t>
  </si>
  <si>
    <t>Comprende nacidos vivos de partos y de cesáreas.</t>
  </si>
  <si>
    <t>Cuadro 5.1</t>
  </si>
  <si>
    <t>Total</t>
  </si>
  <si>
    <t>De consulta externa</t>
  </si>
  <si>
    <t>Áreas de terapia intensiva</t>
  </si>
  <si>
    <t>Gabinetes de radiología</t>
  </si>
  <si>
    <t>Inserción de dispositivo 
intrauterino</t>
  </si>
  <si>
    <t>Laboratorios de análisis clínicos</t>
  </si>
  <si>
    <t>Salas o gabinetes de radiología</t>
  </si>
  <si>
    <t xml:space="preserve">Procedimientos en medicina de diagnóstico realizados y personas atendidas </t>
  </si>
  <si>
    <t xml:space="preserve">en establecimientos particulares de salud con servicio de hospitalización </t>
  </si>
  <si>
    <t>por principales tipos de examen según número de camas censables</t>
  </si>
  <si>
    <t xml:space="preserve">Procedimientos en medicina de tratamiento aplicados y personas atendidas </t>
  </si>
  <si>
    <t>por principales tipos de tratamiento según número de camas censables</t>
  </si>
  <si>
    <t xml:space="preserve">Egresos hospitalarios en establecimientos particulares de salud </t>
  </si>
  <si>
    <t xml:space="preserve">con servicio de hospitalización por los cinco principales </t>
  </si>
  <si>
    <t>Municipio
      Tipo de consulta</t>
  </si>
  <si>
    <t>Personal médico en nómina que labora en establecimientos particulares</t>
  </si>
  <si>
    <t xml:space="preserve">de salud con servicio de hospitalización por tipo de personal </t>
  </si>
  <si>
    <t>Equipos de rayos X
(móviles o fijos)</t>
  </si>
  <si>
    <t>Quirófanos (salas)</t>
  </si>
  <si>
    <t>Áreas de urgencias
(cubículos de curación)</t>
  </si>
  <si>
    <t>Estaciones (unidades) 
de hemodiálisis</t>
  </si>
  <si>
    <t>Comprende primera vez y subsecuentes.</t>
  </si>
  <si>
    <t>Comprende: consultas gineco-obstétricas, pediátricas, de cirugía, de medicina interna y de otras especialidades.</t>
  </si>
  <si>
    <t>Procedimientos médicos
quirúrgicos realizados</t>
  </si>
  <si>
    <t xml:space="preserve">Recursos materiales en establecimientos particulares de salud con servicio </t>
  </si>
  <si>
    <t>de hospitalización según número de camas censables</t>
  </si>
  <si>
    <t>Escáneres para tomografía
axial computarizada</t>
  </si>
  <si>
    <t xml:space="preserve">Servicios otorgados en establecimientos particulares de salud con servicio </t>
  </si>
  <si>
    <r>
      <t xml:space="preserve">La denominación de los diagnósticos corresponde a la lista de tabulación para la morbilidad de la </t>
    </r>
    <r>
      <rPr>
        <i/>
        <sz val="8"/>
        <rFont val="Arial"/>
        <family val="2"/>
      </rPr>
      <t xml:space="preserve">Clasificación Internacional de Enfermedades </t>
    </r>
    <r>
      <rPr>
        <sz val="8"/>
        <rFont val="Arial"/>
        <family val="2"/>
      </rPr>
      <t>en su 10a. revisión.</t>
    </r>
  </si>
  <si>
    <t>Procedimientos en medicina 
de diagnóstico realizados</t>
  </si>
  <si>
    <t>Menores de 20 años</t>
  </si>
  <si>
    <t>20 y más años</t>
  </si>
  <si>
    <t>Métodos anticonceptivos repartidos</t>
  </si>
  <si>
    <t>Inyectable b/</t>
  </si>
  <si>
    <t>Preservativo</t>
  </si>
  <si>
    <t>Dispositivo intrauterino</t>
  </si>
  <si>
    <t>Oclusión tubaria 
bilateral</t>
  </si>
  <si>
    <t>Oral</t>
  </si>
  <si>
    <t>Implante subdérmico</t>
  </si>
  <si>
    <t>Quirúrgico</t>
  </si>
  <si>
    <r>
      <t>Usuarios activos</t>
    </r>
    <r>
      <rPr>
        <sz val="8"/>
        <rFont val="Arial"/>
        <family val="2"/>
      </rPr>
      <t xml:space="preserve"> e/</t>
    </r>
  </si>
  <si>
    <t>Comprende médicas y no médicas.</t>
  </si>
  <si>
    <t>Previene sarampión, rubéola y parotiditis.</t>
  </si>
  <si>
    <t>Usuarios nuevos</t>
  </si>
  <si>
    <t xml:space="preserve">Principales recursos materiales de las unidades médicas en servicio </t>
  </si>
  <si>
    <t>con servicio de hospitalización por tipo de personal</t>
  </si>
  <si>
    <t xml:space="preserve">Personal no médico que labora en establecimientos particulares de salud </t>
  </si>
  <si>
    <t>Bacilo de Calmette-Guérin. Previene tuberculosis.</t>
  </si>
  <si>
    <t>Previene poliomielitis.</t>
  </si>
  <si>
    <t>por tipo de personal según institución</t>
  </si>
  <si>
    <t>Personal no médico</t>
  </si>
  <si>
    <t>por municipio y nivel de operación según institución</t>
  </si>
  <si>
    <t>De hospitalización general</t>
  </si>
  <si>
    <t>De hospitalización especializada</t>
  </si>
  <si>
    <t>por municipio de atención al paciente y tipo de consulta según institución</t>
  </si>
  <si>
    <t>Terapia psicológica</t>
  </si>
  <si>
    <t xml:space="preserve">Principales características del servicio de planificación familiar otorgado </t>
  </si>
  <si>
    <t>Oclusión tubaria bilateral</t>
  </si>
  <si>
    <r>
      <t>INEGI.</t>
    </r>
    <r>
      <rPr>
        <sz val="8"/>
        <rFont val="Arial"/>
        <family val="2"/>
      </rPr>
      <t xml:space="preserve"> Dirección General de Estadísticas Económicas. </t>
    </r>
    <r>
      <rPr>
        <i/>
        <sz val="8"/>
        <rFont val="Arial"/>
        <family val="2"/>
      </rPr>
      <t>Estadísticas de salud.</t>
    </r>
  </si>
  <si>
    <r>
      <t xml:space="preserve">Consultas y atenciones 
por tipo de consulta </t>
    </r>
    <r>
      <rPr>
        <sz val="8"/>
        <rFont val="Arial"/>
        <family val="2"/>
      </rPr>
      <t>a/</t>
    </r>
  </si>
  <si>
    <r>
      <t xml:space="preserve">Consultas y atenciones por grandes grupos de edad </t>
    </r>
    <r>
      <rPr>
        <sz val="8"/>
        <rFont val="Arial"/>
        <family val="2"/>
      </rPr>
      <t>a/</t>
    </r>
  </si>
  <si>
    <t>A00-B99 Ciertas enfermedades infecciosas 
y parasitarias</t>
  </si>
  <si>
    <t>C00-D48 Tumores (neoplasias)</t>
  </si>
  <si>
    <t>E00-E90 Enfermedades endocrinas, nutricionales
y metabólicas</t>
  </si>
  <si>
    <t>F00-F99 Trastornos mentales y del comportamiento</t>
  </si>
  <si>
    <t>G00-G99 Enfermedades del sistema nervioso</t>
  </si>
  <si>
    <t>H00-H59 Enfermedades del ojo y sus anexos</t>
  </si>
  <si>
    <t>H60-H95 Enfermedades del oído y de la apófisis 
mastoides</t>
  </si>
  <si>
    <t>I00-I99 Enfermedades del sistema circulatorio</t>
  </si>
  <si>
    <t>J00-J99 Enfermedades del sistema respiratorio</t>
  </si>
  <si>
    <t>K00-K93 Enfermedades del sistema digestivo</t>
  </si>
  <si>
    <t>L00-L99 Enfermedades de la piel y del tejido 
subcutáneo</t>
  </si>
  <si>
    <t>M00-M99 Enfermedades del sistema osteomuscular
y del tejido conjuntivo</t>
  </si>
  <si>
    <t>N00-N99 Enfermedades del sistema genitourinario</t>
  </si>
  <si>
    <t>O00-O99 Embarazo, parto y puerperio</t>
  </si>
  <si>
    <t>P00-P96 Ciertas afecciones originadas 
en el periodo perinatal</t>
  </si>
  <si>
    <t>Q00-Q99 Malformaciones congénitas, deformidades
y anomalías cromosómicas</t>
  </si>
  <si>
    <t>R00-R99 Síntomas, signos y hallazgos anormales 
clínicos y de laboratorio, no clasificados 
en otra parte</t>
  </si>
  <si>
    <t>S00-T98 Traumatismos, envenenamientos y algunas
otras consecuencias de causas externas</t>
  </si>
  <si>
    <t>Z00-Z99 Factores que influyen en el estado de salud 
y contacto con los servicios de salud</t>
  </si>
  <si>
    <t>D50-D89 Enfermedades de la sangre y de los órganos hematopoyéticos, y ciertos trastornos que afectan 
el mecanismo de la inmunidad</t>
  </si>
  <si>
    <t>V01-Y89 Causas externas de morbilidad
y de mortalidad</t>
  </si>
  <si>
    <t>D50-D89 Enfermedades de la sangre y de los 
órganos hematopoyéticos, y ciertos trastornos 
que afectan el mecanismo de la inmunidad</t>
  </si>
  <si>
    <t>Otro personal paramédico</t>
  </si>
  <si>
    <t>Consultas y atenciones 
de planificación familiar</t>
  </si>
  <si>
    <t>Municipio 
      Nivel</t>
  </si>
  <si>
    <t>Terapia ocupacional</t>
  </si>
  <si>
    <t>Los códigos que aparecen en cada concepto corresponden al capítulo CIE-10.</t>
  </si>
  <si>
    <t>El personal médico en nómina es el registrado en la plantilla del establecimiento, y es pagado por el hospital cubriendo una jornada laboral.</t>
  </si>
  <si>
    <r>
      <t xml:space="preserve">INEGI. Dirección General de Estadísticas Económicas. </t>
    </r>
    <r>
      <rPr>
        <i/>
        <sz val="8"/>
        <rFont val="Arial"/>
        <family val="2"/>
      </rPr>
      <t>Estadísticas de salud.</t>
    </r>
  </si>
  <si>
    <t>por municipio según institución</t>
  </si>
  <si>
    <t>Otros a/</t>
  </si>
  <si>
    <t>por principales tipos de estudio según institución</t>
  </si>
  <si>
    <t>por principales tipos de tratamiento según institución</t>
  </si>
  <si>
    <t>Población total por municipio según condición de discapacidad</t>
  </si>
  <si>
    <t>Sub-
total</t>
  </si>
  <si>
    <t>Al 12 de junio de 2010</t>
  </si>
  <si>
    <t>Población total por municipio según condición de derechohabiencia a servicios de salud</t>
  </si>
  <si>
    <t>No 
derecho-
habiente</t>
  </si>
  <si>
    <t>Caminar o moverse</t>
  </si>
  <si>
    <t>Con limitación en la actividad a/</t>
  </si>
  <si>
    <t xml:space="preserve">
c/</t>
  </si>
  <si>
    <t>Hablar o
comuni-
carse</t>
  </si>
  <si>
    <t>Mental</t>
  </si>
  <si>
    <t>Estudios de
diagnóstico</t>
  </si>
  <si>
    <t>Sesiones de 
tratamiento</t>
  </si>
  <si>
    <t>Egresos
hospitalarios a/</t>
  </si>
  <si>
    <t>Defunciones 
hospitalarias b/</t>
  </si>
  <si>
    <t>Dosis de biológicos
aplicadas</t>
  </si>
  <si>
    <t>Especializada</t>
  </si>
  <si>
    <t>1a. parte</t>
  </si>
  <si>
    <t>2a. parte y última</t>
  </si>
  <si>
    <t>Defunciones hospitalarias c/</t>
  </si>
  <si>
    <t>Nacidos vivos d/</t>
  </si>
  <si>
    <t>Consultas de planificación
familiar e/</t>
  </si>
  <si>
    <t>Egresos hospitalarios b/</t>
  </si>
  <si>
    <t>Procedimientos en medicina
de diagnóstico realizados</t>
  </si>
  <si>
    <t>Procedimientos en medicina 
de tratamiento aplicados</t>
  </si>
  <si>
    <t>ISSSTE
estatal</t>
  </si>
  <si>
    <t>Otra
institu-
ción</t>
  </si>
  <si>
    <t>Sin limi-tación
en la
actividad</t>
  </si>
  <si>
    <t>Incluye al Sistema de Protección Social en Salud (SPSS) que coordina la Secretaría de Salud (SSA).</t>
  </si>
  <si>
    <t>Incluye a personas que aún con anteojos tenían dificultad para ver.</t>
  </si>
  <si>
    <t>Incluye a personas que aún con aparato auditivo tenían dificultad para escuchar.</t>
  </si>
  <si>
    <t xml:space="preserve">
a/</t>
  </si>
  <si>
    <t>Derechohabiente</t>
  </si>
  <si>
    <t>La suma de los distintos tipos de limitación en la actividad puede ser mayor al subtotal, debido a las personas que presentan más de una limitación.</t>
  </si>
  <si>
    <t>Población derechohabiente de las instituciones del sector público de salud</t>
  </si>
  <si>
    <t>Población usuaria de los servicios médicos de las instituciones del sector</t>
  </si>
  <si>
    <t>público de salud por municipio de atención al usuario según institución</t>
  </si>
  <si>
    <t>Recursos humanos de las instituciones del sector público de salud</t>
  </si>
  <si>
    <t xml:space="preserve">Personal médico de las instituciones del sector público de salud </t>
  </si>
  <si>
    <t>Unidades médicas en servicio de las instituciones del sector público de salud</t>
  </si>
  <si>
    <t>de las instituciones del sector público de salud según institución</t>
  </si>
  <si>
    <t xml:space="preserve">Principales servicios otorgados en las instituciones del sector público de salud </t>
  </si>
  <si>
    <t xml:space="preserve">Consultas externas otorgadas en las instituciones del sector público de salud </t>
  </si>
  <si>
    <t xml:space="preserve">de diagnóstico de las instituciones del sector público de salud </t>
  </si>
  <si>
    <t xml:space="preserve">de tratamiento de las instituciones del sector público de salud </t>
  </si>
  <si>
    <t xml:space="preserve">Dosis de biológicos aplicadas en las instituciones del sector público de salud </t>
  </si>
  <si>
    <t>en las instituciones del sector público de salud según institución</t>
  </si>
  <si>
    <t>Casos nuevos de enfermedades registrados en las instituciones del sector</t>
  </si>
  <si>
    <t>público de salud por los diez principales diagnósticos según institución</t>
  </si>
  <si>
    <t xml:space="preserve">Egresos hospitalarios en las instituciones del sector público de salud </t>
  </si>
  <si>
    <t>Defunciones hospitalarias registradas en las instituciones del sector</t>
  </si>
  <si>
    <t>Incluye internos.</t>
  </si>
  <si>
    <t>Otro personal c/</t>
  </si>
  <si>
    <t>Personal de servicios auxiliares de diagnóstico y tratamiento b/</t>
  </si>
  <si>
    <t>Pasantes a/</t>
  </si>
  <si>
    <t>Estudios de diagnóstico</t>
  </si>
  <si>
    <t>Sesiones de tratamiento</t>
  </si>
  <si>
    <t>Poner atención o aprender</t>
  </si>
  <si>
    <t>PEMEX,
SEDENA
o SEMAR</t>
  </si>
  <si>
    <t>BCG a/</t>
  </si>
  <si>
    <t>DPT b/</t>
  </si>
  <si>
    <t>Hepatitis B</t>
  </si>
  <si>
    <t>Neumocócica conjugada c/</t>
  </si>
  <si>
    <t>Rotavirus e/</t>
  </si>
  <si>
    <t>SABIN f/</t>
  </si>
  <si>
    <t>SR g/</t>
  </si>
  <si>
    <t>SRP h/</t>
  </si>
  <si>
    <t>Previene infecciones por neumococo.</t>
  </si>
  <si>
    <t>Previene diarrea por rotavirus.</t>
  </si>
  <si>
    <t>g/</t>
  </si>
  <si>
    <t>h/</t>
  </si>
  <si>
    <t>i/</t>
  </si>
  <si>
    <t>j/</t>
  </si>
  <si>
    <t>grupos de diagnósticos de egreso según sexo</t>
  </si>
  <si>
    <t>de hospitalización por número de camas censables</t>
  </si>
  <si>
    <t>Gráfica 5.1</t>
  </si>
  <si>
    <t>Establecimientos particulares de salud con servicio</t>
  </si>
  <si>
    <t>Previene sarampión y rubéola.</t>
  </si>
  <si>
    <t>por grupo de diagnósticos de egreso según institución</t>
  </si>
  <si>
    <t>Grupo de diagnóstico de egreso</t>
  </si>
  <si>
    <t>público de salud por grupo de causas de muerte según institución</t>
  </si>
  <si>
    <t>Grupo de diagnósticos
de egreso</t>
  </si>
  <si>
    <t>Resto de los grupos de diagnósticos</t>
  </si>
  <si>
    <t>Grupo de causas de muerte</t>
  </si>
  <si>
    <t>Hoja de trabajo</t>
  </si>
  <si>
    <t>Endoscopia</t>
  </si>
  <si>
    <t>Rehabilitación</t>
  </si>
  <si>
    <t xml:space="preserve">Asesorías especializadas, inconformidades y dictámenes concluidos </t>
  </si>
  <si>
    <t>en la Comisión Nacional de Arbitraje Médico</t>
  </si>
  <si>
    <t>Asesorías especializadas recibidas y concluidas</t>
  </si>
  <si>
    <t xml:space="preserve">Falta de interés procesal </t>
  </si>
  <si>
    <t>Gestión inmediata</t>
  </si>
  <si>
    <t>Laudo</t>
  </si>
  <si>
    <t>No conciliado bajo audiencia</t>
  </si>
  <si>
    <t>Sobreseimiento</t>
  </si>
  <si>
    <t>Dictámenes concluidos</t>
  </si>
  <si>
    <t>La información corresponde a la entidad de ubicación de la unidad médica implicada.</t>
  </si>
  <si>
    <t>Comisión Nacional de Arbitraje Médico. Dirección General de Calidad e Informática; Subdirección de Estadística; Sistema de Atención de Quejas y Dictámenes; Sistema de Estadística Institucional.</t>
  </si>
  <si>
    <t>Inconformidades y dictámenes atendidos en la Comisión</t>
  </si>
  <si>
    <t>Nacional de Arbitraje Médico</t>
  </si>
  <si>
    <r>
      <t xml:space="preserve">Inconformidades atendidas </t>
    </r>
    <r>
      <rPr>
        <sz val="8"/>
        <rFont val="Arial"/>
        <family val="2"/>
      </rPr>
      <t>a/</t>
    </r>
  </si>
  <si>
    <t>En proceso al inicio del año</t>
  </si>
  <si>
    <t>Inconformidades recibidas durante el año</t>
  </si>
  <si>
    <t>Gestiones inmediatas</t>
  </si>
  <si>
    <t>Quejas</t>
  </si>
  <si>
    <t>Inconformidades concluidas</t>
  </si>
  <si>
    <t>En proceso al término del año</t>
  </si>
  <si>
    <t>Dictámenes atendidos</t>
  </si>
  <si>
    <t>Dictámenes recibidos durante el año</t>
  </si>
  <si>
    <t>Comprende gestiones inmediatas y quejas.</t>
  </si>
  <si>
    <t xml:space="preserve">Inconformidades recibidas y concluidas en la Comisión Nacional </t>
  </si>
  <si>
    <t>de Arbitraje Médico por tipo de institución médica implicada</t>
  </si>
  <si>
    <t>Tipo de institución</t>
  </si>
  <si>
    <t>Inconformidades recibidas</t>
  </si>
  <si>
    <t>Seguridad social</t>
  </si>
  <si>
    <t>Asistencia social</t>
  </si>
  <si>
    <t>Servicios privados</t>
  </si>
  <si>
    <t>Se refiere a las recibidas durante el año.</t>
  </si>
  <si>
    <t xml:space="preserve">Motivos de las inconformidades concluidas en la Comisión Nacional </t>
  </si>
  <si>
    <t>Relación
médico-paciente</t>
  </si>
  <si>
    <t xml:space="preserve">Principales características de los asuntos registrados </t>
  </si>
  <si>
    <t>en la Comisión Estatal de Arbitraje Médico</t>
  </si>
  <si>
    <t>Asuntos recibidos por tipo de servicio</t>
  </si>
  <si>
    <t>Asuntos concluidos por tipo de servicio</t>
  </si>
  <si>
    <t xml:space="preserve">Inconformidades concluidas por motivo </t>
  </si>
  <si>
    <t>Inconformidades concluidas por institución médica implicada</t>
  </si>
  <si>
    <t>Quejas concluidas por modalidad</t>
  </si>
  <si>
    <t>Cuadro 5.34</t>
  </si>
  <si>
    <t>Gráfica 5.2</t>
  </si>
  <si>
    <t>Cuadro 5.33</t>
  </si>
  <si>
    <t>Cuadro 5.32</t>
  </si>
  <si>
    <t>Cuadro 5.31</t>
  </si>
  <si>
    <t>Al 31 de diciembre de 2013</t>
  </si>
  <si>
    <t>2012 y 2013</t>
  </si>
  <si>
    <t>2011, 2012 y 2013</t>
  </si>
  <si>
    <t>Solo hormonal postaborto</t>
  </si>
  <si>
    <t>Comprende asegurados, pensionados y a sus familiares dependientes. Las cifras de asegurados y pensionados son realizadas a partir de los registros administrativos del IMSS, mientras que las relativas a sus familiares corresponden a estimaciones determinadas con base en coeficientes familiares. Los coeficientes familiares corresponden al promedio del número de derechohabientes por familia y aplican al número de trabajadores asegurados y de pensionados.</t>
  </si>
  <si>
    <t>por grupo de diagnósticos de egreso según sexo</t>
  </si>
  <si>
    <t>público de salud por grupo de causas de muerte según sexo</t>
  </si>
  <si>
    <t>Cuadro 5.35</t>
  </si>
  <si>
    <t>La información que la Comisión Estatal de Arbitraje Médico ha integrado al Sistema de Atención de Quejas y Dictámenes, es adicional a la que integra la Comisión Nacional al mismo sistema y que se presenta en los cuadros anteriores.</t>
  </si>
  <si>
    <t>Incluye una estimación de población de 92 292 personas que corresponden a 30 764 viviendas sin información de ocupantes.</t>
  </si>
  <si>
    <t>Acajete</t>
  </si>
  <si>
    <t>Acatlán</t>
  </si>
  <si>
    <t>Acayucan</t>
  </si>
  <si>
    <t>Actopan</t>
  </si>
  <si>
    <t>Acula</t>
  </si>
  <si>
    <t>Acultzingo</t>
  </si>
  <si>
    <t>Agua Dulce</t>
  </si>
  <si>
    <t>Álamo Temapache</t>
  </si>
  <si>
    <t>Alpatláhuac</t>
  </si>
  <si>
    <t>Alto Lucero de
Gutiérrez Barrios</t>
  </si>
  <si>
    <t>Altotonga</t>
  </si>
  <si>
    <t>Alvarado</t>
  </si>
  <si>
    <t>Amatitlán</t>
  </si>
  <si>
    <t>Amatlán de los Reyes</t>
  </si>
  <si>
    <t>Ángel R. Cabada</t>
  </si>
  <si>
    <t>Apazapan</t>
  </si>
  <si>
    <t>Aquila</t>
  </si>
  <si>
    <t>Astacinga</t>
  </si>
  <si>
    <t>Atlahuilco</t>
  </si>
  <si>
    <t>Atoyac</t>
  </si>
  <si>
    <t>Atzacan</t>
  </si>
  <si>
    <t>Atzalan</t>
  </si>
  <si>
    <t>Ayahualulco</t>
  </si>
  <si>
    <t>Banderilla</t>
  </si>
  <si>
    <t>Benito Juárez</t>
  </si>
  <si>
    <t>Boca del Río</t>
  </si>
  <si>
    <t>Calcahualco</t>
  </si>
  <si>
    <t>Camarón de Tejeda</t>
  </si>
  <si>
    <t>Camerino Z. Mendoza</t>
  </si>
  <si>
    <t>Carlos A. Carrillo</t>
  </si>
  <si>
    <t>Carrillo Puerto</t>
  </si>
  <si>
    <t>Castillo de Teayo</t>
  </si>
  <si>
    <t>Catemaco</t>
  </si>
  <si>
    <t>Cazones de Herrera</t>
  </si>
  <si>
    <t>Cerro Azul</t>
  </si>
  <si>
    <t>Chacaltianguis</t>
  </si>
  <si>
    <t>Chalma</t>
  </si>
  <si>
    <t>Chiconamel</t>
  </si>
  <si>
    <t>Chiconquiaco</t>
  </si>
  <si>
    <t>Chicontepec</t>
  </si>
  <si>
    <t>Chinameca</t>
  </si>
  <si>
    <t>Chinampa de Gorostiza</t>
  </si>
  <si>
    <t>Chocamán</t>
  </si>
  <si>
    <t>Chontla</t>
  </si>
  <si>
    <t>Chumatlán</t>
  </si>
  <si>
    <t>Citlaltépetl</t>
  </si>
  <si>
    <t>Coacoatzintla</t>
  </si>
  <si>
    <t>Coahuitlán</t>
  </si>
  <si>
    <t>Coatepec</t>
  </si>
  <si>
    <t>Coatzacoalcos</t>
  </si>
  <si>
    <t>Coatzintla</t>
  </si>
  <si>
    <t>Coetzala</t>
  </si>
  <si>
    <t>Colipa</t>
  </si>
  <si>
    <t>Comapa</t>
  </si>
  <si>
    <t>Córdoba</t>
  </si>
  <si>
    <t>Cosamaloapan de Carpio</t>
  </si>
  <si>
    <t>Cosautlán de Carvajal</t>
  </si>
  <si>
    <t>Coscomatepec</t>
  </si>
  <si>
    <t>Cosoleacaque</t>
  </si>
  <si>
    <t>Cotaxtla</t>
  </si>
  <si>
    <t>Coxquihui</t>
  </si>
  <si>
    <t>Coyutla</t>
  </si>
  <si>
    <t>Cuichapa</t>
  </si>
  <si>
    <t>Cuitláhuac</t>
  </si>
  <si>
    <t>El Higo</t>
  </si>
  <si>
    <t>Emiliano Zapata</t>
  </si>
  <si>
    <t>Espinal</t>
  </si>
  <si>
    <t>Filomeno Mata</t>
  </si>
  <si>
    <t>Fortín</t>
  </si>
  <si>
    <t>Gutiérrez Zamora</t>
  </si>
  <si>
    <t>Hidalgotitlán</t>
  </si>
  <si>
    <t>Huatusco</t>
  </si>
  <si>
    <t>Huayacocotla</t>
  </si>
  <si>
    <t>Hueyapan de Ocampo</t>
  </si>
  <si>
    <t>Huiloapan de Cuauhtémoc</t>
  </si>
  <si>
    <t>Ignacio de la Llave</t>
  </si>
  <si>
    <t>Ilamatlán</t>
  </si>
  <si>
    <t>Isla</t>
  </si>
  <si>
    <t>Ixcatepec</t>
  </si>
  <si>
    <t>Ixhuacán de los Reyes</t>
  </si>
  <si>
    <t>Ixhuatlancillo</t>
  </si>
  <si>
    <t>Ixhuatlán del Café</t>
  </si>
  <si>
    <t>Ixhuatlán del Sureste</t>
  </si>
  <si>
    <t>Ixhuatlán de Madero</t>
  </si>
  <si>
    <t>Ixmatlahuacan</t>
  </si>
  <si>
    <t>Ixtaczoquitlán</t>
  </si>
  <si>
    <t>Jalacingo</t>
  </si>
  <si>
    <t>Jalcomulco</t>
  </si>
  <si>
    <t>Jáltipan</t>
  </si>
  <si>
    <t>Jamapa</t>
  </si>
  <si>
    <t>Jesús Carranza</t>
  </si>
  <si>
    <t>Jilotepec</t>
  </si>
  <si>
    <t>José Azueta</t>
  </si>
  <si>
    <t>Juan Rodríguez Clara</t>
  </si>
  <si>
    <t>Juchique de Ferrer</t>
  </si>
  <si>
    <t>La Antigua</t>
  </si>
  <si>
    <t>Landero y Coss</t>
  </si>
  <si>
    <t>La Perla</t>
  </si>
  <si>
    <t>Las Choapas</t>
  </si>
  <si>
    <t>Las Minas</t>
  </si>
  <si>
    <t>Las Vigas de Ramírez</t>
  </si>
  <si>
    <t>Lerdo de Tejada</t>
  </si>
  <si>
    <t>Los Reyes</t>
  </si>
  <si>
    <t>Magdalena</t>
  </si>
  <si>
    <t>Maltrata</t>
  </si>
  <si>
    <t>Manlio Fabio Altamirano</t>
  </si>
  <si>
    <t>Mariano Escobedo</t>
  </si>
  <si>
    <t>Martínez de la Torre</t>
  </si>
  <si>
    <t>Mecatlán</t>
  </si>
  <si>
    <t>Mecayapan</t>
  </si>
  <si>
    <t>Medellín</t>
  </si>
  <si>
    <t>Miahuatlán</t>
  </si>
  <si>
    <t>Minatitlán</t>
  </si>
  <si>
    <t>Misantla</t>
  </si>
  <si>
    <t>Mixtla de Altamirano</t>
  </si>
  <si>
    <t>Moloacán</t>
  </si>
  <si>
    <t>Nanchital de Lázaro
Cárdenas del Río</t>
  </si>
  <si>
    <t>Naolinco</t>
  </si>
  <si>
    <t>Naranjal</t>
  </si>
  <si>
    <t>Naranjos Amatlán</t>
  </si>
  <si>
    <t>Nautla</t>
  </si>
  <si>
    <t>Nogales</t>
  </si>
  <si>
    <t>Oluta</t>
  </si>
  <si>
    <t>Omealca</t>
  </si>
  <si>
    <t>Orizaba</t>
  </si>
  <si>
    <t>Otatitlán</t>
  </si>
  <si>
    <t>Oteapan</t>
  </si>
  <si>
    <t>Ozuluama de Mascareñas</t>
  </si>
  <si>
    <t>Pajapan</t>
  </si>
  <si>
    <t>Pánuco</t>
  </si>
  <si>
    <t>Papantla</t>
  </si>
  <si>
    <t>Paso del Macho</t>
  </si>
  <si>
    <t>Paso de Ovejas</t>
  </si>
  <si>
    <t>Perote</t>
  </si>
  <si>
    <t>Platón Sánchez</t>
  </si>
  <si>
    <t>Playa Vicente</t>
  </si>
  <si>
    <t>Poza Rica de Hidalgo</t>
  </si>
  <si>
    <t>Pueblo Viejo</t>
  </si>
  <si>
    <t>Puente Nacional</t>
  </si>
  <si>
    <t>Rafael Delgado</t>
  </si>
  <si>
    <t>Rafael Lucio</t>
  </si>
  <si>
    <t>Río Blanco</t>
  </si>
  <si>
    <t>Saltabarranca</t>
  </si>
  <si>
    <t>San Andrés Tenejapan</t>
  </si>
  <si>
    <t>San Andrés Tuxtla</t>
  </si>
  <si>
    <t>San Juan Evangelista</t>
  </si>
  <si>
    <t>San Rafael</t>
  </si>
  <si>
    <t>Santiago Sochiapan</t>
  </si>
  <si>
    <t>Santiago Tuxtla</t>
  </si>
  <si>
    <t>Sayula de Alemán</t>
  </si>
  <si>
    <t>Sochiapa</t>
  </si>
  <si>
    <t>Soconusco</t>
  </si>
  <si>
    <t>Soledad Atzompa</t>
  </si>
  <si>
    <t>Soledad de Doblado</t>
  </si>
  <si>
    <t>Soteapan</t>
  </si>
  <si>
    <t>Tamalín</t>
  </si>
  <si>
    <t>Tamiahua</t>
  </si>
  <si>
    <t>Tampico Alto</t>
  </si>
  <si>
    <t>Tancoco</t>
  </si>
  <si>
    <t>Tantima</t>
  </si>
  <si>
    <t>Tantoyuca</t>
  </si>
  <si>
    <t>Tatahuicapan de Juárez</t>
  </si>
  <si>
    <t>Tatatila</t>
  </si>
  <si>
    <t>Tecolutla</t>
  </si>
  <si>
    <t>Tehuipango</t>
  </si>
  <si>
    <t>Tempoal</t>
  </si>
  <si>
    <t>Tenampa</t>
  </si>
  <si>
    <t>Tenochtitlán</t>
  </si>
  <si>
    <t>Teocelo</t>
  </si>
  <si>
    <t>Tepatlaxco</t>
  </si>
  <si>
    <t>Tepetlán</t>
  </si>
  <si>
    <t>Tepetzintla</t>
  </si>
  <si>
    <t>Tequila</t>
  </si>
  <si>
    <t>Texcatepec</t>
  </si>
  <si>
    <t>Texhuacán</t>
  </si>
  <si>
    <t>Texistepec</t>
  </si>
  <si>
    <t>Tezonapa</t>
  </si>
  <si>
    <t>Tierra Blanca</t>
  </si>
  <si>
    <t>Tihuatlán</t>
  </si>
  <si>
    <t>Tlachichilco</t>
  </si>
  <si>
    <t>Tlacojalpan</t>
  </si>
  <si>
    <t>Tlacolulan</t>
  </si>
  <si>
    <t>Tlacotalpan</t>
  </si>
  <si>
    <t>Tlacotepec de Mejía</t>
  </si>
  <si>
    <t>Tlalixcoyan</t>
  </si>
  <si>
    <t>Tlalnelhuayocan</t>
  </si>
  <si>
    <t>Tlaltetela</t>
  </si>
  <si>
    <t>Tlapacoyan</t>
  </si>
  <si>
    <t>Tlaquilpa</t>
  </si>
  <si>
    <t>Tlilapan</t>
  </si>
  <si>
    <t>Tomatlán</t>
  </si>
  <si>
    <t>Tonayán</t>
  </si>
  <si>
    <t>Totutla</t>
  </si>
  <si>
    <t>Tres Valles</t>
  </si>
  <si>
    <t>Tuxpan</t>
  </si>
  <si>
    <t>Tuxtilla</t>
  </si>
  <si>
    <t>Ursulo Galván</t>
  </si>
  <si>
    <t>Uxpanapa</t>
  </si>
  <si>
    <t>Vega de Alatorre</t>
  </si>
  <si>
    <t>Veracruz</t>
  </si>
  <si>
    <t>Villa Aldama</t>
  </si>
  <si>
    <t>Xalapa</t>
  </si>
  <si>
    <t>Xico</t>
  </si>
  <si>
    <t>Xoxocotla</t>
  </si>
  <si>
    <t>Yanga</t>
  </si>
  <si>
    <t>Yecuatla</t>
  </si>
  <si>
    <t>Zacualpan</t>
  </si>
  <si>
    <t>Zaragoza</t>
  </si>
  <si>
    <t>Zentla</t>
  </si>
  <si>
    <t>Zongolica</t>
  </si>
  <si>
    <t>Zontecomatlán de
López y Fuentes</t>
  </si>
  <si>
    <t>Zozocolco de Hidalgo</t>
  </si>
  <si>
    <t>Institu-
ción privada</t>
  </si>
  <si>
    <t>No 
especi-
ficado</t>
  </si>
  <si>
    <t>Atender el
cuidado
personal</t>
  </si>
  <si>
    <t>La suma de los derechohabientes en las distintas instituciones de salud puede ser mayor al subtotal por aquella población que tiene derecho a este servicio en más de una institución de salud.</t>
  </si>
  <si>
    <t>Secretaría de Salud del Gobierno del Estado. Servicios de Salud de Veracruz y Dirección General del Régimen Estatal de Protección Social en Salud.</t>
  </si>
  <si>
    <t>Comprende: antipoliomielítica; difteria, tos ferina y tétanos; antituberculosa; toxoides tetánico y diftérico; triple viral; antirrábica humana; y antitifoídica.</t>
  </si>
  <si>
    <t>Se refiere al número de pacientes que salieron del área de hospitalización, implicando la desocupación de una cama censable por diferentes motivos, incluida la defunción.</t>
  </si>
  <si>
    <t>Comprende radioterapia, fisioterapia e inhaloterapia.</t>
  </si>
  <si>
    <t xml:space="preserve">Comprende: análisis clínicos, anatomía patológica, radiodiagnóstico, electrodiagnóstico e histopatología. </t>
  </si>
  <si>
    <t>Comprende: consultas de cirugía, de medicina interna, de traumatología, gineco-obstétricas, neurológicas y pediátricas.</t>
  </si>
  <si>
    <t>Consultas de planificación familiar</t>
  </si>
  <si>
    <t>Pláticas de educación para la salud</t>
  </si>
  <si>
    <t>Dosis de biológicos aplicadas f/</t>
  </si>
  <si>
    <t>Defunciones hospitalarias e/</t>
  </si>
  <si>
    <t>Intervenciones quirúrgicas</t>
  </si>
  <si>
    <t>Egresos hospitalarios d/</t>
  </si>
  <si>
    <t>Sesiones de tratamiento c/</t>
  </si>
  <si>
    <t>Estudios de diagnóstico b/</t>
  </si>
  <si>
    <t>Consultas externas otorgadas</t>
  </si>
  <si>
    <t>Cuadro 5.29</t>
  </si>
  <si>
    <t>Principales servicios otorgados por la SSA en el Seguro Popular</t>
  </si>
  <si>
    <t>La información se desagrega por municipio de atención.</t>
  </si>
  <si>
    <t>La información se desagrega por municipio de residencia habitual.</t>
  </si>
  <si>
    <t>Afiliados a/</t>
  </si>
  <si>
    <t>en el Seguro Popular por municipio</t>
  </si>
  <si>
    <t>Cuadro 5.30</t>
  </si>
  <si>
    <t>Afiliados y consultas externas otorgadas por la SSA</t>
  </si>
  <si>
    <t>Se refiere a las personas oriundas de las propias comunidades, líderes que gozan de prestigio y reconocimiento y que están capacitadas para otorgar servicios básicos de salud.</t>
  </si>
  <si>
    <t>Casas de salud</t>
  </si>
  <si>
    <t>Cuadro 5.7</t>
  </si>
  <si>
    <t>Casas y técnicas en salud coordinadas por la SSA por municipio</t>
  </si>
  <si>
    <t>Se refiere a la persona que ha dejado de utilizar drogas por un tiempo no menor de un mes.</t>
  </si>
  <si>
    <t>Se refiere a la persona que no solo utiliza las drogas con frecuencia, sino que su vida gira en torno al consumo, lo que se hace evidente por los problemas en relación con su medio, por las consecuencias que la droga produce en su organismo y funciones mentales.</t>
  </si>
  <si>
    <t>Se refiere al consumidor que utiliza drogas con frecuencia, ya que ha desarrollado condición de dependencia de algún tipo, pero se desenvuelve en su medio familiar, laboral, escolar y social sin que dicho consumo le provoque conflictos.</t>
  </si>
  <si>
    <t>Se refiere a la persona que utiliza drogas en un contexto social, en donde el resto del grupo las consume. Sin embargo, no se siente interesado en repetir la experiencia fuera de ese medio, ni lo hace frecuentemente.</t>
  </si>
  <si>
    <t>Se refiere a la persona que en general ha probado drogas motivada por la curiosidad, pero que no se ha sentido impulsada a repetir la experiencia.</t>
  </si>
  <si>
    <t>35 y más años</t>
  </si>
  <si>
    <t>30 a 34 años</t>
  </si>
  <si>
    <t>25 a 29 años</t>
  </si>
  <si>
    <t>20 a 24 años</t>
  </si>
  <si>
    <t>15 a 19 años</t>
  </si>
  <si>
    <t>10 a 14 años</t>
  </si>
  <si>
    <t>Hasta 9 años</t>
  </si>
  <si>
    <t>Sexo
      Grupo de edad</t>
  </si>
  <si>
    <t>por sexo y grupo de edad según grado de dependencia</t>
  </si>
  <si>
    <t>Cuadro 5.15</t>
  </si>
  <si>
    <t>Pacientes farmacodependientes atendidos en los Centros de Integración Juvenil</t>
  </si>
  <si>
    <t>Centros de Integración Juvenil, AC en el Estado.</t>
  </si>
  <si>
    <t>Sochiapa c/</t>
  </si>
  <si>
    <t>Soconusco c/</t>
  </si>
  <si>
    <t>Los datos de Afiliados y Consultas Externas Otorgadas de los municipios Sochiapa y Soconusco de la edición 2013, se presentaron invertidos.</t>
  </si>
  <si>
    <t>Chalma b/</t>
  </si>
  <si>
    <t>En este municipio se aprecian más Casas que Técnicas en salud, dado que estas últimas se aplican en más de un centro de atención.</t>
  </si>
  <si>
    <t>Conciliación</t>
  </si>
  <si>
    <t xml:space="preserve">IMSS </t>
  </si>
  <si>
    <t xml:space="preserve">ISSSTE </t>
  </si>
  <si>
    <t xml:space="preserve">PEMEX </t>
  </si>
  <si>
    <t xml:space="preserve">Hospitales </t>
  </si>
  <si>
    <t>Deficiencias administrativas</t>
  </si>
  <si>
    <t>Tratamiento médico</t>
  </si>
  <si>
    <t>En algunos municipios no existen casas de salud y sí personal de técnicas en salud, debido a que la atención se realiza en otros lugares.</t>
  </si>
  <si>
    <t>Tratamiento
quirúrgico</t>
  </si>
  <si>
    <t>Accidentes e incidentes</t>
  </si>
  <si>
    <t>Auxiliares de diagnóstico y tratamiento</t>
  </si>
  <si>
    <r>
      <t xml:space="preserve">INEGI. Dirección General de Estadísticas Sociodemográficas. </t>
    </r>
    <r>
      <rPr>
        <i/>
        <sz val="8"/>
        <color indexed="8"/>
        <rFont val="Arial"/>
        <family val="2"/>
      </rPr>
      <t>Censo de Población y Vivienda 2010.</t>
    </r>
    <r>
      <rPr>
        <sz val="8"/>
        <color indexed="8"/>
        <rFont val="Arial"/>
        <family val="2"/>
      </rPr>
      <t xml:space="preserve"> </t>
    </r>
    <r>
      <rPr>
        <u/>
        <sz val="8"/>
        <color indexed="12"/>
        <rFont val="Arial"/>
        <family val="2"/>
      </rPr>
      <t>www.inegi.org.mx</t>
    </r>
    <r>
      <rPr>
        <sz val="8"/>
        <color indexed="8"/>
        <rFont val="Arial"/>
        <family val="2"/>
      </rPr>
      <t xml:space="preserve"> (14 de febrero de 2014).</t>
    </r>
  </si>
  <si>
    <t>A00-B99 Ciertas enfermedades infecciosas y parasitarias</t>
  </si>
  <si>
    <t>S00-T98 Traumatismos, envenenamientos 
y algunas otras consecuencias 
de causas externas</t>
  </si>
  <si>
    <t>Arbitraje y otras</t>
  </si>
  <si>
    <t>de Arbitraje Médico por motivo</t>
  </si>
  <si>
    <t>ND</t>
  </si>
  <si>
    <t>Nacional</t>
  </si>
  <si>
    <t>Año</t>
  </si>
  <si>
    <t>Serie anual de 2000 a 2013</t>
  </si>
  <si>
    <t>Cuadro 5.36</t>
  </si>
  <si>
    <t>Indicadores seleccionados de salud nacionales y en el Estado</t>
  </si>
  <si>
    <t>Tasa de mortalidad por VIH/SIDA
(Por cada 100 mil habitantes)</t>
  </si>
  <si>
    <t>Razón de médicos en instituciones
públicas de salud en contacto con el
paciente por cada mil habitantes</t>
  </si>
  <si>
    <t>Tasa de mortalidad en niños menores
de 5 años por enfermedades
diarreicas
(Defunciones por cada 100 mil
menores de 5 años)</t>
  </si>
  <si>
    <t>Proporción de niños de un año de
edad con esquema básico completo
de vacunación
(Porcentaje)</t>
  </si>
  <si>
    <t>Tasa de mortalidad en niños menores de 5 años por
enfermedades respiratorias agudas
(Defunciones por cada 100 mil menores de 5 años)</t>
  </si>
  <si>
    <t>Comisión Estatal de Arbitraje Médico del Estado de Veracruz.</t>
  </si>
  <si>
    <t>Falta de interés procesal</t>
  </si>
  <si>
    <t>Laboratorios y gabinetes</t>
  </si>
  <si>
    <t>Hospitales</t>
  </si>
  <si>
    <t>Servicio estatal de salud</t>
  </si>
  <si>
    <t>Otras</t>
  </si>
  <si>
    <t>Secretaría de Marina</t>
  </si>
  <si>
    <t>Tratamiento quirúrgico</t>
  </si>
  <si>
    <t>Relación médico-paciente</t>
  </si>
  <si>
    <t>Atención del embarazo, parto y puerperio</t>
  </si>
  <si>
    <t>Queja</t>
  </si>
  <si>
    <t>Orientación</t>
  </si>
  <si>
    <t>Dictamen</t>
  </si>
  <si>
    <t>Asesoría especializada</t>
  </si>
  <si>
    <t>Universidad Veracruzana. Dirección de Planeación Institucional.</t>
  </si>
  <si>
    <t>SEMAR, 3/a Zona Naval Militar. Armada de México.</t>
  </si>
  <si>
    <t>SEDENA, 19/a y 26/a Zona Militar. Hospital Regional Militar y Enfermería Militar.</t>
  </si>
  <si>
    <t>PEMEX. Dirección Corporativa de Finanzas; Gerencia de Integración de Información Institucional.</t>
  </si>
  <si>
    <t>ISSSTE, Delegación en el Estado. Subdelegación Médica; Departamento de Programación y Desarrollo; Oficina de Bioestadística.</t>
  </si>
  <si>
    <t>IMSS, Unidad Médica de Alta Especialidad Veracruz.</t>
  </si>
  <si>
    <t>IMSS, Delegación Regional Tamaulipas. Jefatura Delegacional de Planeación y Finanzas; Departamento de Presupuesto, Contabilidad y Erogaciones.</t>
  </si>
  <si>
    <t>IMSS, Dirección Regional Sur. Delegación Regional Veracruz Sur. Jefatura Delegacional de Prestaciones Médicas; Coordinación de Informática Médica.</t>
  </si>
  <si>
    <t>IMSS, Dirección Regional Sur. Delegación Regional Veracruz Norte. Jefatura de Planeación y Finanzas; Departamento de Presupuesto, Contabilidad y Evaluación Financiera; Oficina de Presupuesto e Información Directiva.</t>
  </si>
  <si>
    <t>Hospital Escuela
de Ginecología y                Obstetricia UV</t>
  </si>
  <si>
    <t>SS</t>
  </si>
  <si>
    <t>IMSS-
Oportu-
nidades</t>
  </si>
  <si>
    <t>SEMAR</t>
  </si>
  <si>
    <t>PEMEX</t>
  </si>
  <si>
    <t>Las consultas especializadas comprenden: cardiología, cirugía, de medicina interna, endocrinología, gineco-obstetricia, oftalmología, ortopedia, pediátricas, traumatología y de otras especialidades, y las de urgencia comprenden consultas y atenciones.</t>
  </si>
  <si>
    <t>&lt;47/47&gt;</t>
  </si>
  <si>
    <t>El decremento para esta edición se debe a que la información de la UMAE Veracruz ya se encuentra desglosada en los rubros correspondientes.</t>
  </si>
  <si>
    <t>Los totales excluyen la información no disponible.</t>
  </si>
  <si>
    <t xml:space="preserve">Estudios realizados y personas atendidas en los servicios auxiliares </t>
  </si>
  <si>
    <t>Comprende: anestesia, hemoterapia, láser y sesiones de cámara hiperbarica.</t>
  </si>
  <si>
    <t xml:space="preserve">Sesiones practicadas y personas atendidas en los servicios auxiliares </t>
  </si>
  <si>
    <t>Previene el virus del papiloma humano.</t>
  </si>
  <si>
    <r>
      <t xml:space="preserve">Previene difteria, tos ferina, tétanos, poliomielitis e infecciones por </t>
    </r>
    <r>
      <rPr>
        <i/>
        <sz val="8"/>
        <rFont val="Arial"/>
        <family val="2"/>
      </rPr>
      <t>Haemophilus influenzae b.</t>
    </r>
  </si>
  <si>
    <t>Otros j/</t>
  </si>
  <si>
    <t>VPH i/</t>
  </si>
  <si>
    <t>Toxoide tetánico diftérico</t>
  </si>
  <si>
    <t>Antivaricela</t>
  </si>
  <si>
    <t>Antirrábica humana</t>
  </si>
  <si>
    <t>Antiinfluenza</t>
  </si>
  <si>
    <t>por principales biológicos según institución</t>
  </si>
  <si>
    <t>Comprende: histerectomías, hormonales orales, anticonceptivos de emergencia, parche anticonceptivo y otros.</t>
  </si>
  <si>
    <t>Comprende: histerectomías, hormonales orales, anticonceptivos de emergencia, diu, parche anticonceptivo e implante subdérmico.</t>
  </si>
  <si>
    <t>Comprende mensual y bimestral.</t>
  </si>
  <si>
    <t>Otros d/</t>
  </si>
  <si>
    <t>Otros c/</t>
  </si>
  <si>
    <t>No especificado</t>
  </si>
  <si>
    <t>La información corresponde a las siguientes instituciones: IMSS, ISSSTE, PEMEX, SEDENA, SEMAR, IMSS-Oportunidades y SS.</t>
  </si>
  <si>
    <t>por municipio de atención del derechohabiente</t>
  </si>
  <si>
    <t>Comprende: personal de archivo, intendencia, de servicios generales y de vigilancia.</t>
  </si>
  <si>
    <t>Comprende: químicos, biólogos, farmacobiólogos, nutriólogos, psicólogos, ingenieros biomédicos y otros. Personal técnico: en odontología, electromédicos, laboratorio, en atención primaria, rehabilitación física, anestesiología, radiología, dietista (incluye nutricionistas), histopatología, citotecnología y banco de sangre.</t>
  </si>
  <si>
    <t xml:space="preserve">Se refiere al personal médico registrado en nómina, sin que necesariamente proporcionen servicios médicos en el municipio asignado. </t>
  </si>
  <si>
    <t>Esta unidad es atendida por personal médico pasante.</t>
  </si>
  <si>
    <t>Se refiere a puesto de fábrica y es atendido por personal paramédico.</t>
  </si>
  <si>
    <t>Incluye unidades móviles y caravanas de la salud.</t>
  </si>
  <si>
    <t>Incluye módulos urbanos.</t>
  </si>
  <si>
    <t>Las unidades médicas de hospitalización general y especializada proporcionan a la vez servicio de consulta externa.</t>
  </si>
  <si>
    <t>Comprende laboratorios de análisis clínicos y de anatomía patológica.</t>
  </si>
  <si>
    <t xml:space="preserve"> </t>
  </si>
  <si>
    <t>La disminución en las Áreas de urgencias se debe al término de los programas integrados de Salud.</t>
  </si>
  <si>
    <t>SS, Servicios de Salud de Veracruz. Dirección de Planeación y Desarrollo; Subdirección de Innovación e Información en Salud; Departamento de Bioestadística.</t>
  </si>
  <si>
    <t>SS, Servicios de Salud en el Estado de Veracruz. Departamento de Salud Reproductiva.</t>
  </si>
  <si>
    <r>
      <rPr>
        <sz val="8"/>
        <rFont val="Arial"/>
        <family val="2"/>
      </rPr>
      <t>INEGI.</t>
    </r>
    <r>
      <rPr>
        <i/>
        <sz val="8"/>
        <rFont val="Arial"/>
        <family val="2"/>
      </rPr>
      <t xml:space="preserve"> Catálogo Nacional de Indicadores.</t>
    </r>
    <r>
      <rPr>
        <u/>
        <sz val="8"/>
        <color indexed="12"/>
        <rFont val="Arial"/>
        <family val="2"/>
      </rPr>
      <t xml:space="preserve"> www.snieg.mx/cni/indicadores.aspx?</t>
    </r>
    <r>
      <rPr>
        <sz val="8"/>
        <color indexed="12"/>
        <rFont val="Arial"/>
        <family val="2"/>
      </rPr>
      <t xml:space="preserve"> </t>
    </r>
    <r>
      <rPr>
        <sz val="8"/>
        <rFont val="Arial"/>
        <family val="2"/>
      </rPr>
      <t>(1 de agosto de 2014).</t>
    </r>
  </si>
  <si>
    <t>Pentavalente acelular
(DPaT + VPI + HiB) d/</t>
  </si>
  <si>
    <t>La información corresponde tanto a las fases permanentes como a las campañas intensivas de vacunación.</t>
  </si>
  <si>
    <t>Otras helmintiasis</t>
  </si>
  <si>
    <t>Otitis media aguda</t>
  </si>
  <si>
    <t>Hipertensión arterial</t>
  </si>
  <si>
    <t>Candidiasis urogenital</t>
  </si>
  <si>
    <t>Infección de vías
urinarias</t>
  </si>
  <si>
    <t>Infecciones respiratorias
agudas</t>
  </si>
  <si>
    <t>Infecciones intestinales
por otros organismos
y las mal definidas</t>
  </si>
  <si>
    <t>Úlceras, gastritis
y duodenitis</t>
  </si>
  <si>
    <t>Diabetes mellitus no
insulinodependiente
(Tipo II)</t>
  </si>
  <si>
    <t>Gingivitis y enfermedad
periodontal</t>
  </si>
  <si>
    <t>La población derechohabiente se refiere al conjunto de personas que por ley tienen derecho a recibir prestaciones en especie o en dinero por parte de las instituciones de seguridad social. Este grupo comprende a los asegurados directos o cotizantes, pensionados y a los familiares o beneficiarios de ambos.
Para las instituciones del IMSS e ISSSTE la información se presenta por municipio de atención y para las instituciones PEMEX, SEDENA y SEMAR se presenta por centro de trabajo.</t>
  </si>
  <si>
    <t>El personal médico comprende: generales, especialistas, odontólogos, residentes, pasantes y en otras labores.</t>
  </si>
  <si>
    <t>Laboratorios b/</t>
  </si>
  <si>
    <t>Comprende: audiometría, banco de sangre, cardiogramas, colposcopias, encefalogramas, endoscopía gástrica, espirometría, estudios contrastados, fluorangiografía, holter y otros.</t>
  </si>
  <si>
    <t>Previene difteria, tos ferina y tétanos.</t>
  </si>
  <si>
    <t>Los totales excluyen la información no disponible. Los incrementos en la información de la Secretaría de Salud en los rubros de métodos anticonceptivos repartidos y en vasectomías se debe a campañas intensivas de sensibilización a la población.</t>
  </si>
  <si>
    <t>Los totales excluyen información que no esta disponible.</t>
  </si>
  <si>
    <t>El Hospital Escuela de Ginecología y Obstetricia de la UV, no presenta información por ser No Disponible.</t>
  </si>
  <si>
    <t xml:space="preserve">Comprende: antineumococcica pediátrica, antialacrán, tifoídica y varicela. </t>
  </si>
  <si>
    <t>5. Salud</t>
  </si>
  <si>
    <t>5.1</t>
  </si>
  <si>
    <t>5.2</t>
  </si>
  <si>
    <t>5.3</t>
  </si>
  <si>
    <t>5.4</t>
  </si>
  <si>
    <t>5.5</t>
  </si>
  <si>
    <t>Personal médico de las instituciones del sector público de salud</t>
  </si>
  <si>
    <t>5.6</t>
  </si>
  <si>
    <t>5.7</t>
  </si>
  <si>
    <t>5.8</t>
  </si>
  <si>
    <t>Principales recursos materiales de las unidades médicas en servicio</t>
  </si>
  <si>
    <t>5.9</t>
  </si>
  <si>
    <t>Principales servicios otorgados en las instituciones del sector público de salud</t>
  </si>
  <si>
    <t>5.10</t>
  </si>
  <si>
    <t>Consultas externas otorgadas en las instituciones del sector público de salud</t>
  </si>
  <si>
    <t>5.11</t>
  </si>
  <si>
    <t>Estudios realizados y personas atendidas en los servicios auxiliares</t>
  </si>
  <si>
    <t>de diagnóstico de las instituciones del sector público de salud</t>
  </si>
  <si>
    <t>5.12</t>
  </si>
  <si>
    <t>Sesiones practicadas y personas atendidas en los servicios auxiliares</t>
  </si>
  <si>
    <t>de tratamiento de las instituciones del sector público de salud</t>
  </si>
  <si>
    <t>5.13</t>
  </si>
  <si>
    <t>Dosis de biológicos aplicadas en las instituciones del sector público de salud</t>
  </si>
  <si>
    <t>5.14</t>
  </si>
  <si>
    <t>Principales características del servicio de planificación familiar otorgado</t>
  </si>
  <si>
    <t>5.15</t>
  </si>
  <si>
    <t>5.16</t>
  </si>
  <si>
    <t>5.17</t>
  </si>
  <si>
    <t>Egresos hospitalarios en las instituciones del sector público de salud</t>
  </si>
  <si>
    <t>5.18</t>
  </si>
  <si>
    <t>5.19</t>
  </si>
  <si>
    <t>5.20</t>
  </si>
  <si>
    <t>5.21</t>
  </si>
  <si>
    <t>de salud con servicio de hospitalización por tipo de personal</t>
  </si>
  <si>
    <t>5.22</t>
  </si>
  <si>
    <t>5.23</t>
  </si>
  <si>
    <t>Personal no médico que labora en establecimientos particulares de salud</t>
  </si>
  <si>
    <t>5.24</t>
  </si>
  <si>
    <t>Recursos materiales en establecimientos particulares de salud con servicio</t>
  </si>
  <si>
    <t>5.25</t>
  </si>
  <si>
    <t>Servicios otorgados en establecimientos particulares de salud con servicio</t>
  </si>
  <si>
    <t>5.26</t>
  </si>
  <si>
    <t>Procedimientos en medicina de diagnóstico realizados y personas atendidas</t>
  </si>
  <si>
    <t>en establecimientos particulares de salud con servicio de hospitalización</t>
  </si>
  <si>
    <t>5.27</t>
  </si>
  <si>
    <t>Procedimientos en medicina de tratamiento aplicados y personas atendidas</t>
  </si>
  <si>
    <t>5.28</t>
  </si>
  <si>
    <t>Egresos hospitalarios en establecimientos particulares de salud</t>
  </si>
  <si>
    <t>con servicio de hospitalización por los cinco principales</t>
  </si>
  <si>
    <t>5.29</t>
  </si>
  <si>
    <t>5.30</t>
  </si>
  <si>
    <t>5.31</t>
  </si>
  <si>
    <t>5.32</t>
  </si>
  <si>
    <t>Asesorías especializadas, inconformidades y dictámenes concluidos</t>
  </si>
  <si>
    <t>5.33</t>
  </si>
  <si>
    <t>5.34</t>
  </si>
  <si>
    <t>Inconformidades recibidas y concluidas en la Comisión Nacional</t>
  </si>
  <si>
    <t>Motivos de las inconformidades concluidas en la Comisión Nacional</t>
  </si>
  <si>
    <t>5.35</t>
  </si>
  <si>
    <t>Principales características de los asuntos registrados</t>
  </si>
  <si>
    <t>5.36</t>
  </si>
  <si>
    <t>IMSS-
Oportunidades</t>
  </si>
  <si>
    <t>público de salud por municipio de atención al usuario según institución.</t>
  </si>
  <si>
    <t>Información al cierre de 2013.</t>
  </si>
  <si>
    <t>Información al cierre del  12 de junio de 2010.</t>
  </si>
  <si>
    <t>Población total por municipio según condición de derechohabiencia a servicios de salud.</t>
  </si>
  <si>
    <t>Seguro Popular o para una Nueva Generación a/</t>
  </si>
  <si>
    <t>según institución.</t>
  </si>
  <si>
    <t>El Censo fue un levantamiento de derecho o jure, lo que significa censar a la población en su lugar de residencia habitual. El periodo de levantamiento de la información fue del 31 de mayo al 25 de junio de 2010, aunque para referir la información a un momento único se fijó una fecha censal de levantamiento: las cero horas del 12 de junio de 2010.</t>
  </si>
  <si>
    <t>Información al cierre del 31 de diciembre de 2013.</t>
  </si>
  <si>
    <t>IMSS a/</t>
  </si>
  <si>
    <t>La población usuaria se refiere al segmento de la población derechohabiente y potencial que hace uso de los servicios institucionales de atención médica, al menos una vez durante el año de referencia.</t>
  </si>
  <si>
    <t>por tipo de personal según institución.</t>
  </si>
  <si>
    <t>Infromacion al cierre del 31 de diciembre de 2013.</t>
  </si>
  <si>
    <t>por municipio según institución.</t>
  </si>
  <si>
    <t>PEMEX a/</t>
  </si>
  <si>
    <t>por municipio y nivel de operación según institución.</t>
  </si>
  <si>
    <t>Informacion al cierre del 31 de diciembre de 2013.</t>
  </si>
  <si>
    <t>Casas y técnicas en salud coordinadas por la SSA por municipio.</t>
  </si>
  <si>
    <t>Técnicas en salud a/</t>
  </si>
  <si>
    <t>de las instituciones del sector público de salud según institución.</t>
  </si>
  <si>
    <t>por municipio de atención al paciente y tipo de consulta según institución.</t>
  </si>
  <si>
    <t>información al cierre de 2013.</t>
  </si>
  <si>
    <t>por principales tipos de estudio según institución.</t>
  </si>
  <si>
    <t>por principales tipos de tratamiento según institución.</t>
  </si>
  <si>
    <t>por principales biológicos según institución.</t>
  </si>
  <si>
    <t>en las instituciones del sector público de salud según institución.</t>
  </si>
  <si>
    <t>Experimen-
tador a/</t>
  </si>
  <si>
    <t>Usuario social 
u ocasional b/</t>
  </si>
  <si>
    <t>Funcional c/</t>
  </si>
  <si>
    <t>Disfuncional d/</t>
  </si>
  <si>
    <t>En 
remisión e/</t>
  </si>
  <si>
    <t>público de salud por los diez principales diagnósticos según institución.</t>
  </si>
  <si>
    <t>por grupo de diagnósticos de egreso según institución.</t>
  </si>
  <si>
    <t>por grupo de diagnósticos de egreso según sexo.</t>
  </si>
  <si>
    <t>público de salud por grupo de causas de muerte según institución.</t>
  </si>
  <si>
    <t>público de salud por grupo de causas de muerte según sexo.</t>
  </si>
  <si>
    <t>de hospitalización por número de camas censables.</t>
  </si>
  <si>
    <t>según número de camas censables.</t>
  </si>
  <si>
    <t>de personal según número de camas censables.</t>
  </si>
  <si>
    <t>de hospitalización según número de camas censables.</t>
  </si>
  <si>
    <t>Información al cierre del 2013.</t>
  </si>
  <si>
    <t>por principales tipos de examen según número de camas censables.</t>
  </si>
  <si>
    <t>Informacion al cierre del 2013.</t>
  </si>
  <si>
    <t>por principales tipos de tratamiento según número de camas censables.</t>
  </si>
  <si>
    <t>grupos de diagnósticos de egreso según sexo.</t>
  </si>
  <si>
    <t>Principales servicios otorgados por la SSA en el Seguro Popular.</t>
  </si>
  <si>
    <t>en el Seguro Popular por municipio.</t>
  </si>
  <si>
    <t>Población total por municipio según condición de discapacidad.</t>
  </si>
  <si>
    <t>Ver b/</t>
  </si>
  <si>
    <t>Escu-char c/</t>
  </si>
  <si>
    <t>Información al cierre del 12 de junio de 2010.</t>
  </si>
  <si>
    <t>en la Comisión Nacional de Arbitraje Médico.</t>
  </si>
  <si>
    <t>Información al cierre del 2011, 2012 y 2013</t>
  </si>
  <si>
    <t>Infromación al cierre del 2013.</t>
  </si>
  <si>
    <t>de Arbitraje Médico por tipo de institución médica implicada.</t>
  </si>
  <si>
    <t>en la Comisión Estatal de Arbitraje Médico.</t>
  </si>
  <si>
    <t>de Arbitraje Médico por motivo.</t>
  </si>
  <si>
    <t>Indicadores seleccionados de salud nacionales y en el Estado.</t>
  </si>
  <si>
    <t>Serie anual de 2000 a 2013.</t>
  </si>
  <si>
    <t>Información de cierre de 2012 y 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</si>
</sst>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 ##0.0;\-#\ ##0.0"/>
    <numFmt numFmtId="165" formatCode="#\ ##0;\-#\ ##0"/>
    <numFmt numFmtId="166" formatCode="0.00;\-0.00"/>
    <numFmt numFmtId="167" formatCode="###,##0"/>
    <numFmt numFmtId="168" formatCode="###,##0.0"/>
    <numFmt numFmtId="169" formatCode="###,##0.00"/>
    <numFmt numFmtId="170" formatCode="0.0"/>
    <numFmt numFmtId="171" formatCode="###\ ###\ ##0"/>
  </numFmts>
  <fonts count="35" x14ac:knownFonts="1">
    <font>
      <sz val="8"/>
      <name val="Arial"/>
      <family val="2"/>
    </font>
    <font>
      <sz val="7"/>
      <name val="Arial"/>
      <family val="2"/>
    </font>
    <font>
      <b/>
      <sz val="9"/>
      <name val="Arial"/>
      <family val="2"/>
    </font>
    <font>
      <b/>
      <sz val="7"/>
      <name val="Arial"/>
      <family val="2"/>
    </font>
    <font>
      <sz val="8"/>
      <name val="Arial"/>
      <family val="2"/>
    </font>
    <font>
      <b/>
      <sz val="10"/>
      <name val="Arial"/>
      <family val="2"/>
    </font>
    <font>
      <sz val="10"/>
      <name val="Arial"/>
      <family val="2"/>
    </font>
    <font>
      <b/>
      <sz val="8"/>
      <name val="Arial"/>
      <family val="2"/>
    </font>
    <font>
      <i/>
      <sz val="8"/>
      <name val="Arial"/>
      <family val="2"/>
    </font>
    <font>
      <u/>
      <sz val="8"/>
      <color indexed="12"/>
      <name val="Arial"/>
      <family val="2"/>
    </font>
    <font>
      <sz val="9"/>
      <name val="Arial"/>
      <family val="2"/>
    </font>
    <font>
      <sz val="2"/>
      <name val="Arial"/>
      <family val="2"/>
    </font>
    <font>
      <u/>
      <sz val="7"/>
      <color indexed="12"/>
      <name val="Arial"/>
      <family val="2"/>
    </font>
    <font>
      <sz val="8"/>
      <color indexed="8"/>
      <name val="Arial"/>
      <family val="2"/>
    </font>
    <font>
      <i/>
      <sz val="8"/>
      <color indexed="8"/>
      <name val="Arial"/>
      <family val="2"/>
    </font>
    <font>
      <sz val="8.0500000000000007"/>
      <color indexed="8"/>
      <name val="Arial"/>
      <family val="2"/>
    </font>
    <font>
      <sz val="7.9"/>
      <color indexed="8"/>
      <name val="Arial"/>
      <family val="2"/>
    </font>
    <font>
      <sz val="8.0500000000000007"/>
      <color indexed="8"/>
      <name val="Arial"/>
      <family val="2"/>
    </font>
    <font>
      <sz val="8"/>
      <color indexed="12"/>
      <name val="Arial"/>
      <family val="2"/>
    </font>
    <font>
      <sz val="10"/>
      <color indexed="8"/>
      <name val="Arial"/>
      <family val="2"/>
    </font>
    <font>
      <sz val="7"/>
      <color indexed="22"/>
      <name val="Arial"/>
      <family val="2"/>
    </font>
    <font>
      <sz val="8"/>
      <color indexed="22"/>
      <name val="Arial"/>
      <family val="2"/>
    </font>
    <font>
      <u/>
      <sz val="10"/>
      <color indexed="22"/>
      <name val="Arial"/>
      <family val="2"/>
    </font>
    <font>
      <sz val="8"/>
      <color indexed="26"/>
      <name val="Arial"/>
      <family val="2"/>
    </font>
    <font>
      <sz val="10"/>
      <color indexed="22"/>
      <name val="Arial"/>
      <family val="2"/>
    </font>
    <font>
      <b/>
      <sz val="12"/>
      <name val="Arial"/>
      <family val="2"/>
    </font>
    <font>
      <u/>
      <sz val="10"/>
      <color indexed="12"/>
      <name val="Arial"/>
      <family val="2"/>
    </font>
    <font>
      <b/>
      <u/>
      <sz val="10"/>
      <color indexed="12"/>
      <name val="Arial"/>
      <family val="2"/>
    </font>
    <font>
      <u/>
      <sz val="8"/>
      <color theme="10"/>
      <name val="Arial"/>
      <family val="2"/>
    </font>
    <font>
      <sz val="10"/>
      <color rgb="FF010000"/>
      <name val="Arial"/>
      <family val="2"/>
    </font>
    <font>
      <sz val="8"/>
      <color rgb="FFFF0000"/>
      <name val="Arial"/>
      <family val="2"/>
    </font>
    <font>
      <sz val="8"/>
      <color theme="0"/>
      <name val="Arial"/>
      <family val="2"/>
    </font>
    <font>
      <sz val="8"/>
      <color theme="1"/>
      <name val="Arial"/>
      <family val="2"/>
    </font>
    <font>
      <sz val="7"/>
      <color theme="0"/>
      <name val="Arial"/>
      <family val="2"/>
    </font>
    <font>
      <sz val="8"/>
      <color rgb="FF000000"/>
      <name val="Arial"/>
      <family val="2"/>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73">
    <xf numFmtId="0" fontId="0" fillId="0" borderId="0"/>
    <xf numFmtId="0" fontId="6" fillId="0" borderId="0" applyNumberFormat="0" applyFill="0" applyBorder="0" applyAlignment="0" applyProtection="0"/>
    <xf numFmtId="0" fontId="4" fillId="0" borderId="0" applyNumberFormat="0" applyFill="0" applyBorder="0" applyAlignment="0" applyProtection="0"/>
    <xf numFmtId="167" fontId="1" fillId="0" borderId="0" applyFill="0" applyBorder="0" applyAlignment="0" applyProtection="0">
      <alignment horizontal="right"/>
      <protection locked="0"/>
    </xf>
    <xf numFmtId="167" fontId="1" fillId="0" borderId="0" applyFill="0" applyBorder="0" applyProtection="0">
      <alignment horizontal="right"/>
      <protection locked="0"/>
    </xf>
    <xf numFmtId="168" fontId="1" fillId="0" borderId="0" applyFill="0" applyBorder="0" applyAlignment="0" applyProtection="0"/>
    <xf numFmtId="169" fontId="1" fillId="0" borderId="0" applyFill="0" applyBorder="0" applyAlignment="0" applyProtection="0">
      <alignment horizontal="right"/>
    </xf>
    <xf numFmtId="0" fontId="5" fillId="0" borderId="0" applyNumberFormat="0" applyFill="0" applyBorder="0" applyAlignment="0" applyProtection="0">
      <alignment horizontal="left" vertical="center"/>
    </xf>
    <xf numFmtId="165" fontId="1" fillId="0" borderId="0" applyFont="0" applyFill="0" applyBorder="0" applyAlignment="0" applyProtection="0"/>
    <xf numFmtId="166" fontId="1" fillId="0" borderId="0" applyFont="0" applyFill="0" applyBorder="0" applyAlignment="0" applyProtection="0"/>
    <xf numFmtId="0" fontId="1" fillId="0" borderId="0" applyNumberFormat="0" applyFill="0" applyBorder="0" applyProtection="0">
      <alignment horizontal="left" vertical="top"/>
    </xf>
    <xf numFmtId="0" fontId="1" fillId="0" borderId="0" applyNumberFormat="0" applyFill="0" applyBorder="0" applyProtection="0">
      <alignment horizontal="left" vertical="top" wrapText="1"/>
    </xf>
    <xf numFmtId="0" fontId="1" fillId="0" borderId="0" applyNumberFormat="0" applyFill="0" applyBorder="0" applyProtection="0">
      <alignment horizontal="right" vertical="top"/>
    </xf>
    <xf numFmtId="0" fontId="1" fillId="0" borderId="0" applyNumberFormat="0" applyFill="0" applyBorder="0" applyProtection="0">
      <alignment horizontal="right" vertical="top"/>
    </xf>
    <xf numFmtId="0" fontId="1" fillId="0" borderId="0" applyNumberFormat="0" applyFill="0" applyBorder="0" applyProtection="0">
      <alignment horizontal="left" vertical="top"/>
    </xf>
    <xf numFmtId="0" fontId="1" fillId="0" borderId="0" applyNumberFormat="0" applyFill="0" applyBorder="0" applyProtection="0">
      <alignment horizontal="left" vertical="top"/>
    </xf>
    <xf numFmtId="1" fontId="1" fillId="0" borderId="0"/>
    <xf numFmtId="0" fontId="4" fillId="0" borderId="0">
      <alignment horizontal="left" vertical="top" wrapText="1"/>
    </xf>
    <xf numFmtId="0" fontId="1" fillId="0" borderId="0" applyNumberFormat="0" applyFill="0" applyBorder="0" applyProtection="0">
      <alignment horizontal="right" vertical="top"/>
    </xf>
    <xf numFmtId="0" fontId="9"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1" fillId="0" borderId="1" applyNumberFormat="0" applyFill="0" applyAlignment="0" applyProtection="0">
      <alignment vertical="top"/>
      <protection locked="0"/>
    </xf>
    <xf numFmtId="0" fontId="11" fillId="0" borderId="1" applyNumberFormat="0" applyFill="0" applyAlignment="0" applyProtection="0">
      <alignment vertical="top"/>
      <protection locked="0"/>
    </xf>
    <xf numFmtId="0" fontId="11" fillId="0" borderId="2" applyNumberFormat="0" applyFill="0" applyAlignment="0" applyProtection="0">
      <alignment vertical="top"/>
      <protection locked="0"/>
    </xf>
    <xf numFmtId="0" fontId="11" fillId="0" borderId="2" applyNumberFormat="0" applyFill="0" applyAlignment="0" applyProtection="0">
      <alignment vertical="top"/>
      <protection locked="0"/>
    </xf>
    <xf numFmtId="0" fontId="11" fillId="0" borderId="0" applyNumberFormat="0" applyFill="0" applyAlignment="0" applyProtection="0"/>
    <xf numFmtId="0" fontId="11" fillId="0" borderId="0" applyNumberFormat="0" applyFill="0" applyAlignment="0" applyProtection="0"/>
    <xf numFmtId="3" fontId="1" fillId="0" borderId="0"/>
    <xf numFmtId="164" fontId="1" fillId="0" borderId="0" applyFont="0" applyFill="0" applyBorder="0" applyAlignment="0" applyProtection="0"/>
    <xf numFmtId="3" fontId="1" fillId="0" borderId="0">
      <alignment vertical="top"/>
    </xf>
    <xf numFmtId="43" fontId="6" fillId="0" borderId="0" applyFont="0" applyFill="0" applyBorder="0" applyAlignment="0" applyProtection="0"/>
    <xf numFmtId="0" fontId="4"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6" fillId="0" borderId="0"/>
    <xf numFmtId="0" fontId="6" fillId="0" borderId="0"/>
    <xf numFmtId="0" fontId="6" fillId="0" borderId="0"/>
    <xf numFmtId="0" fontId="4" fillId="0" borderId="0" applyNumberFormat="0" applyFill="0" applyBorder="0" applyAlignment="0" applyProtection="0">
      <alignment vertical="top"/>
      <protection locked="0"/>
    </xf>
    <xf numFmtId="0" fontId="1" fillId="0" borderId="0">
      <alignment vertical="top"/>
      <protection locked="0"/>
    </xf>
    <xf numFmtId="0" fontId="6" fillId="0" borderId="0"/>
    <xf numFmtId="0" fontId="6" fillId="0" borderId="0"/>
    <xf numFmtId="0" fontId="6" fillId="0" borderId="0"/>
    <xf numFmtId="0" fontId="6" fillId="0" borderId="0"/>
    <xf numFmtId="0" fontId="6" fillId="0" borderId="0"/>
    <xf numFmtId="0" fontId="6"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9" fillId="0" borderId="0"/>
    <xf numFmtId="0" fontId="10" fillId="0" borderId="0" applyNumberFormat="0" applyFill="0" applyBorder="0" applyProtection="0">
      <alignment horizontal="right" vertical="top"/>
      <protection locked="0"/>
    </xf>
    <xf numFmtId="0" fontId="10" fillId="0" borderId="0" applyNumberFormat="0" applyFill="0" applyBorder="0" applyProtection="0">
      <alignment horizontal="right" vertical="top"/>
    </xf>
    <xf numFmtId="0" fontId="5" fillId="0" borderId="0" applyNumberFormat="0" applyFill="0" applyBorder="0" applyProtection="0">
      <alignment horizontal="righ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Protection="0">
      <alignment vertical="top"/>
      <protection locked="0"/>
    </xf>
    <xf numFmtId="0" fontId="2" fillId="0" borderId="0" applyNumberFormat="0" applyFill="0" applyBorder="0" applyAlignment="0" applyProtection="0">
      <alignment vertical="top"/>
      <protection locked="0"/>
    </xf>
    <xf numFmtId="0" fontId="1" fillId="0" borderId="0">
      <alignment horizontal="left" wrapText="1" indent="2"/>
    </xf>
    <xf numFmtId="0" fontId="1" fillId="0" borderId="0">
      <alignment horizontal="left" wrapText="1" indent="4"/>
    </xf>
    <xf numFmtId="0" fontId="2" fillId="0" borderId="0" applyNumberFormat="0" applyFill="0" applyBorder="0" applyAlignment="0" applyProtection="0">
      <alignment horizontal="left" vertical="top"/>
    </xf>
    <xf numFmtId="0" fontId="2" fillId="0" borderId="0" applyNumberFormat="0" applyFill="0" applyBorder="0" applyProtection="0">
      <alignment horizontal="left" vertical="top"/>
    </xf>
    <xf numFmtId="0" fontId="5" fillId="0" borderId="0" applyNumberFormat="0" applyFill="0" applyBorder="0" applyAlignment="0" applyProtection="0">
      <alignment horizontal="left" vertical="top"/>
    </xf>
  </cellStyleXfs>
  <cellXfs count="505">
    <xf numFmtId="0" fontId="0" fillId="0" borderId="0" xfId="0"/>
    <xf numFmtId="0" fontId="28" fillId="0" borderId="0" xfId="19" applyFont="1" applyFill="1" applyBorder="1" applyAlignment="1" applyProtection="1"/>
    <xf numFmtId="0" fontId="9" fillId="0" borderId="0" xfId="19" applyAlignment="1" applyProtection="1"/>
    <xf numFmtId="0" fontId="9" fillId="0" borderId="0" xfId="19" applyFont="1" applyBorder="1" applyAlignment="1" applyProtection="1"/>
    <xf numFmtId="0" fontId="0" fillId="0" borderId="0" xfId="0" applyNumberFormat="1" applyFill="1" applyBorder="1" applyAlignment="1" applyProtection="1"/>
    <xf numFmtId="0" fontId="4" fillId="0" borderId="0" xfId="19" applyFont="1" applyAlignment="1" applyProtection="1"/>
    <xf numFmtId="0" fontId="0" fillId="0" borderId="0" xfId="2" applyNumberFormat="1" applyFont="1" applyBorder="1" applyAlignment="1" applyProtection="1">
      <alignment wrapText="1"/>
    </xf>
    <xf numFmtId="0" fontId="4" fillId="0" borderId="0" xfId="2" applyFont="1" applyFill="1" applyAlignment="1" applyProtection="1">
      <alignment horizontal="justify"/>
    </xf>
    <xf numFmtId="0" fontId="4" fillId="0" borderId="0" xfId="2" applyNumberFormat="1" applyFont="1" applyBorder="1" applyAlignment="1" applyProtection="1">
      <alignment horizontal="justify"/>
    </xf>
    <xf numFmtId="0" fontId="0" fillId="0" borderId="0" xfId="2" applyNumberFormat="1" applyFont="1" applyBorder="1" applyAlignment="1" applyProtection="1">
      <alignment horizontal="justify"/>
    </xf>
    <xf numFmtId="49" fontId="0" fillId="0" borderId="0" xfId="2" applyNumberFormat="1" applyFont="1" applyFill="1" applyBorder="1" applyAlignment="1" applyProtection="1">
      <alignment horizontal="left" vertical="top"/>
    </xf>
    <xf numFmtId="49" fontId="0" fillId="0" borderId="0" xfId="2" applyNumberFormat="1" applyFont="1" applyFill="1" applyBorder="1" applyAlignment="1" applyProtection="1">
      <alignment wrapText="1"/>
    </xf>
    <xf numFmtId="49" fontId="0" fillId="0" borderId="0" xfId="2" applyNumberFormat="1" applyFont="1" applyFill="1" applyBorder="1" applyAlignment="1" applyProtection="1">
      <alignment horizontal="justify"/>
    </xf>
    <xf numFmtId="3" fontId="4" fillId="0" borderId="0" xfId="19" applyNumberFormat="1" applyFont="1" applyAlignment="1" applyProtection="1"/>
    <xf numFmtId="0" fontId="4" fillId="0" borderId="0" xfId="66" applyFont="1" applyAlignment="1" applyProtection="1">
      <alignment wrapText="1"/>
    </xf>
    <xf numFmtId="0" fontId="4" fillId="0" borderId="0" xfId="66" applyFont="1" applyAlignment="1" applyProtection="1"/>
    <xf numFmtId="0" fontId="4" fillId="0" borderId="0" xfId="66" applyFont="1" applyAlignment="1" applyProtection="1">
      <alignment horizontal="justify" vertical="top"/>
    </xf>
    <xf numFmtId="0" fontId="0" fillId="0" borderId="0" xfId="2" applyNumberFormat="1" applyFont="1" applyBorder="1" applyAlignment="1" applyProtection="1">
      <alignment vertical="top" wrapText="1"/>
    </xf>
    <xf numFmtId="0" fontId="0" fillId="0" borderId="0" xfId="2" applyNumberFormat="1" applyFont="1" applyBorder="1" applyAlignment="1" applyProtection="1">
      <alignment vertical="top"/>
    </xf>
    <xf numFmtId="0" fontId="4" fillId="0" borderId="0" xfId="66" applyFont="1" applyAlignment="1" applyProtection="1">
      <alignment vertical="top" wrapText="1"/>
    </xf>
    <xf numFmtId="0" fontId="4" fillId="0" borderId="0" xfId="2" applyNumberFormat="1" applyFont="1" applyBorder="1" applyAlignment="1" applyProtection="1"/>
    <xf numFmtId="0" fontId="0" fillId="0" borderId="0" xfId="2" applyNumberFormat="1" applyFont="1" applyBorder="1" applyAlignment="1" applyProtection="1"/>
    <xf numFmtId="3" fontId="4" fillId="0" borderId="0" xfId="0" applyNumberFormat="1" applyFont="1" applyFill="1" applyBorder="1" applyAlignment="1" applyProtection="1">
      <alignment vertical="top"/>
    </xf>
    <xf numFmtId="3" fontId="4" fillId="0" borderId="0" xfId="0" applyNumberFormat="1" applyFont="1" applyFill="1" applyBorder="1" applyAlignment="1" applyProtection="1"/>
    <xf numFmtId="3" fontId="0" fillId="0" borderId="0" xfId="0" applyNumberFormat="1" applyFill="1" applyBorder="1" applyAlignment="1" applyProtection="1"/>
    <xf numFmtId="3" fontId="0" fillId="0" borderId="0" xfId="0" applyNumberFormat="1" applyFill="1" applyBorder="1" applyAlignment="1" applyProtection="1">
      <alignment vertical="top"/>
    </xf>
    <xf numFmtId="0" fontId="0" fillId="0" borderId="0" xfId="66" applyFont="1" applyAlignment="1" applyProtection="1">
      <alignment wrapText="1"/>
    </xf>
    <xf numFmtId="0" fontId="0" fillId="0" borderId="0" xfId="2" applyFont="1" applyFill="1" applyBorder="1" applyAlignment="1" applyProtection="1">
      <alignment horizontal="justify" wrapText="1"/>
    </xf>
    <xf numFmtId="0" fontId="0" fillId="0" borderId="0" xfId="2" applyFont="1" applyFill="1" applyAlignment="1" applyProtection="1">
      <alignment horizontal="justify"/>
    </xf>
    <xf numFmtId="0" fontId="4" fillId="0" borderId="0" xfId="2" applyFont="1" applyFill="1" applyAlignment="1" applyProtection="1"/>
    <xf numFmtId="0" fontId="0" fillId="0" borderId="0" xfId="2" applyFont="1" applyFill="1" applyBorder="1" applyAlignment="1" applyProtection="1">
      <alignment horizontal="justify"/>
    </xf>
    <xf numFmtId="0" fontId="4" fillId="0" borderId="0" xfId="2" applyFont="1" applyFill="1" applyBorder="1" applyAlignment="1" applyProtection="1"/>
    <xf numFmtId="0" fontId="0" fillId="0" borderId="0" xfId="2" applyFont="1" applyFill="1" applyBorder="1" applyAlignment="1" applyProtection="1">
      <alignment wrapText="1"/>
    </xf>
    <xf numFmtId="0" fontId="0" fillId="0" borderId="0" xfId="2" applyFont="1" applyFill="1" applyBorder="1" applyAlignment="1" applyProtection="1"/>
    <xf numFmtId="0" fontId="9" fillId="0" borderId="0" xfId="19" applyFill="1" applyBorder="1" applyAlignment="1" applyProtection="1"/>
    <xf numFmtId="0" fontId="4" fillId="0" borderId="0" xfId="66" applyFont="1" applyFill="1" applyBorder="1" applyAlignment="1" applyProtection="1">
      <alignment horizontal="justify" vertical="top"/>
    </xf>
    <xf numFmtId="0" fontId="4" fillId="0" borderId="0" xfId="66" applyFont="1" applyFill="1" applyBorder="1" applyAlignment="1" applyProtection="1">
      <alignment vertical="top" wrapText="1"/>
    </xf>
    <xf numFmtId="0" fontId="4" fillId="0" borderId="0" xfId="66" applyFont="1" applyBorder="1" applyAlignment="1" applyProtection="1"/>
    <xf numFmtId="0" fontId="4" fillId="0" borderId="0" xfId="66" applyFont="1" applyBorder="1" applyAlignment="1" applyProtection="1">
      <alignment wrapText="1"/>
    </xf>
    <xf numFmtId="0" fontId="29" fillId="2" borderId="0" xfId="19" applyFont="1" applyFill="1" applyAlignment="1" applyProtection="1">
      <alignment horizontal="left"/>
    </xf>
    <xf numFmtId="49" fontId="26" fillId="2" borderId="0" xfId="19" applyNumberFormat="1" applyFont="1" applyFill="1" applyAlignment="1" applyProtection="1">
      <alignment horizontal="left"/>
    </xf>
    <xf numFmtId="0" fontId="26" fillId="0" borderId="0" xfId="19" applyFont="1" applyAlignment="1" applyProtection="1">
      <alignment horizontal="right"/>
    </xf>
    <xf numFmtId="49" fontId="6" fillId="2" borderId="0" xfId="0" applyNumberFormat="1" applyFont="1" applyFill="1" applyAlignment="1" applyProtection="1">
      <alignment horizontal="left"/>
    </xf>
    <xf numFmtId="0" fontId="6" fillId="2" borderId="0" xfId="0" applyFont="1" applyFill="1" applyAlignment="1" applyProtection="1">
      <alignment horizontal="left"/>
    </xf>
    <xf numFmtId="0" fontId="6" fillId="2" borderId="0" xfId="0" applyFont="1" applyFill="1" applyProtection="1"/>
    <xf numFmtId="49" fontId="25" fillId="2" borderId="0" xfId="0" applyNumberFormat="1" applyFont="1" applyFill="1" applyAlignment="1" applyProtection="1">
      <alignment horizontal="left"/>
    </xf>
    <xf numFmtId="0" fontId="0" fillId="0" borderId="0" xfId="0" applyProtection="1"/>
    <xf numFmtId="0" fontId="0" fillId="0" borderId="0" xfId="0" applyAlignment="1" applyProtection="1">
      <alignment horizontal="right"/>
    </xf>
    <xf numFmtId="0" fontId="5" fillId="0" borderId="0" xfId="0" applyFont="1" applyAlignment="1" applyProtection="1"/>
    <xf numFmtId="0" fontId="5" fillId="0" borderId="0" xfId="0" applyFont="1" applyAlignment="1" applyProtection="1">
      <alignment horizontal="left"/>
    </xf>
    <xf numFmtId="0" fontId="5" fillId="0" borderId="0" xfId="0" applyFont="1" applyAlignment="1" applyProtection="1">
      <alignment horizontal="left" vertical="center"/>
    </xf>
    <xf numFmtId="0" fontId="30" fillId="0" borderId="0" xfId="0" applyFont="1" applyAlignment="1" applyProtection="1">
      <alignment horizontal="right"/>
    </xf>
    <xf numFmtId="0" fontId="0" fillId="0" borderId="1" xfId="0" applyBorder="1" applyAlignment="1" applyProtection="1">
      <alignment vertical="center"/>
    </xf>
    <xf numFmtId="0" fontId="0" fillId="0" borderId="1" xfId="0" applyBorder="1" applyAlignment="1" applyProtection="1">
      <alignment horizontal="right" vertical="center"/>
    </xf>
    <xf numFmtId="0" fontId="0" fillId="0" borderId="1" xfId="0" applyBorder="1" applyProtection="1"/>
    <xf numFmtId="0" fontId="7" fillId="0" borderId="0" xfId="0" applyFont="1" applyAlignment="1" applyProtection="1">
      <alignment horizontal="right" vertical="top" wrapText="1"/>
    </xf>
    <xf numFmtId="0" fontId="0" fillId="0" borderId="0" xfId="0" applyAlignment="1" applyProtection="1">
      <alignment horizontal="right" vertical="top" wrapText="1"/>
    </xf>
    <xf numFmtId="0" fontId="4" fillId="0" borderId="1" xfId="0" applyFont="1" applyBorder="1" applyAlignment="1" applyProtection="1">
      <alignment horizontal="right" vertical="top" wrapText="1"/>
    </xf>
    <xf numFmtId="0" fontId="4" fillId="0" borderId="0" xfId="0" applyFont="1" applyAlignment="1" applyProtection="1">
      <alignment horizontal="right" vertical="top" wrapText="1"/>
    </xf>
    <xf numFmtId="0" fontId="0" fillId="0" borderId="0" xfId="0" applyFont="1" applyAlignment="1" applyProtection="1">
      <alignment horizontal="right" vertical="top" wrapText="1"/>
    </xf>
    <xf numFmtId="0" fontId="0" fillId="0" borderId="0" xfId="0" applyAlignment="1" applyProtection="1">
      <alignment horizontal="left" vertical="top" wrapText="1"/>
    </xf>
    <xf numFmtId="0" fontId="0" fillId="0" borderId="1" xfId="0" applyBorder="1" applyAlignment="1" applyProtection="1">
      <alignment horizontal="right"/>
    </xf>
    <xf numFmtId="0" fontId="0" fillId="0" borderId="0" xfId="0" applyBorder="1" applyProtection="1"/>
    <xf numFmtId="0" fontId="0" fillId="0" borderId="0" xfId="0" applyBorder="1" applyAlignment="1" applyProtection="1">
      <alignment horizontal="right"/>
    </xf>
    <xf numFmtId="0" fontId="3" fillId="0" borderId="0" xfId="0" applyFont="1" applyAlignment="1" applyProtection="1"/>
    <xf numFmtId="3" fontId="7" fillId="0" borderId="0" xfId="0" applyNumberFormat="1" applyFont="1" applyAlignment="1" applyProtection="1"/>
    <xf numFmtId="0" fontId="7" fillId="0" borderId="0" xfId="0" applyFont="1" applyAlignment="1" applyProtection="1"/>
    <xf numFmtId="3" fontId="0" fillId="0" borderId="0" xfId="0" applyNumberFormat="1" applyAlignment="1" applyProtection="1"/>
    <xf numFmtId="0" fontId="0" fillId="0" borderId="0" xfId="0" applyFont="1" applyAlignment="1" applyProtection="1"/>
    <xf numFmtId="0" fontId="0" fillId="0" borderId="0" xfId="0" applyAlignment="1" applyProtection="1">
      <alignment wrapText="1"/>
    </xf>
    <xf numFmtId="0" fontId="0" fillId="0" borderId="1" xfId="0" applyBorder="1" applyAlignment="1" applyProtection="1"/>
    <xf numFmtId="0" fontId="0" fillId="0" borderId="0" xfId="0" applyAlignment="1" applyProtection="1"/>
    <xf numFmtId="3" fontId="0" fillId="0" borderId="0" xfId="0" applyNumberFormat="1" applyAlignment="1" applyProtection="1">
      <alignment horizontal="right"/>
    </xf>
    <xf numFmtId="0" fontId="4" fillId="0" borderId="0" xfId="0" applyFont="1" applyAlignment="1" applyProtection="1"/>
    <xf numFmtId="0" fontId="31" fillId="0" borderId="0" xfId="0" applyFont="1" applyProtection="1"/>
    <xf numFmtId="0" fontId="0" fillId="0" borderId="0" xfId="0" applyAlignment="1" applyProtection="1">
      <alignment horizontal="left" vertical="top"/>
    </xf>
    <xf numFmtId="0" fontId="2" fillId="0" borderId="0" xfId="0" applyFont="1" applyAlignment="1" applyProtection="1"/>
    <xf numFmtId="0" fontId="2" fillId="0" borderId="0" xfId="0" applyFont="1" applyAlignment="1" applyProtection="1">
      <alignment horizontal="left"/>
    </xf>
    <xf numFmtId="0" fontId="0" fillId="0" borderId="1" xfId="0" applyBorder="1" applyAlignment="1" applyProtection="1">
      <alignment horizontal="left" vertical="top"/>
    </xf>
    <xf numFmtId="0" fontId="0" fillId="0" borderId="0" xfId="0" applyBorder="1" applyAlignment="1" applyProtection="1">
      <alignment horizontal="left" vertical="top"/>
    </xf>
    <xf numFmtId="3" fontId="7" fillId="0" borderId="0" xfId="0" applyNumberFormat="1" applyFont="1" applyAlignment="1" applyProtection="1">
      <alignment horizontal="right"/>
    </xf>
    <xf numFmtId="3" fontId="0" fillId="0" borderId="0" xfId="0" applyNumberFormat="1" applyFont="1" applyAlignment="1" applyProtection="1"/>
    <xf numFmtId="0" fontId="32" fillId="0" borderId="0" xfId="0" applyFont="1" applyAlignment="1" applyProtection="1"/>
    <xf numFmtId="0" fontId="32" fillId="0" borderId="0" xfId="0" applyFont="1" applyAlignment="1" applyProtection="1">
      <alignment wrapText="1"/>
    </xf>
    <xf numFmtId="0" fontId="7" fillId="0" borderId="0" xfId="0" applyFont="1" applyBorder="1" applyAlignment="1" applyProtection="1"/>
    <xf numFmtId="0" fontId="0" fillId="0" borderId="0" xfId="0" applyAlignment="1" applyProtection="1">
      <alignment horizontal="justify"/>
    </xf>
    <xf numFmtId="0" fontId="32" fillId="0" borderId="0" xfId="0" applyFont="1" applyBorder="1" applyAlignment="1" applyProtection="1"/>
    <xf numFmtId="0" fontId="0" fillId="0" borderId="0" xfId="0" applyFont="1" applyAlignment="1" applyProtection="1">
      <alignment horizontal="right"/>
    </xf>
    <xf numFmtId="0" fontId="4" fillId="0" borderId="0" xfId="0" applyNumberFormat="1" applyFont="1" applyBorder="1" applyAlignment="1" applyProtection="1">
      <alignment vertical="center" wrapText="1"/>
    </xf>
    <xf numFmtId="0" fontId="7" fillId="0" borderId="0" xfId="0" applyFont="1" applyBorder="1" applyAlignment="1" applyProtection="1">
      <alignment horizontal="right" vertical="top" wrapText="1"/>
    </xf>
    <xf numFmtId="0" fontId="4" fillId="0" borderId="0" xfId="0" applyFont="1" applyBorder="1" applyAlignment="1" applyProtection="1">
      <alignment horizontal="right" vertical="top" wrapText="1"/>
    </xf>
    <xf numFmtId="0" fontId="7" fillId="0" borderId="0" xfId="0" applyNumberFormat="1" applyFont="1" applyBorder="1" applyAlignment="1" applyProtection="1"/>
    <xf numFmtId="0" fontId="3" fillId="0" borderId="0" xfId="0" applyFont="1" applyBorder="1" applyAlignment="1" applyProtection="1"/>
    <xf numFmtId="3" fontId="7" fillId="0" borderId="0" xfId="0" applyNumberFormat="1" applyFont="1" applyBorder="1" applyAlignment="1" applyProtection="1">
      <alignment horizontal="right"/>
    </xf>
    <xf numFmtId="3" fontId="7" fillId="0" borderId="0" xfId="0" applyNumberFormat="1" applyFont="1" applyBorder="1" applyAlignment="1" applyProtection="1"/>
    <xf numFmtId="3" fontId="0" fillId="0" borderId="0" xfId="0" applyNumberFormat="1" applyBorder="1" applyAlignment="1" applyProtection="1"/>
    <xf numFmtId="3" fontId="0" fillId="0" borderId="0" xfId="0" applyNumberFormat="1" applyProtection="1"/>
    <xf numFmtId="3" fontId="0" fillId="0" borderId="0" xfId="0" applyNumberFormat="1" applyAlignment="1" applyProtection="1">
      <alignment horizontal="right" vertical="top" wrapText="1"/>
    </xf>
    <xf numFmtId="0" fontId="0" fillId="0" borderId="0" xfId="0" applyFont="1" applyBorder="1" applyAlignment="1" applyProtection="1">
      <alignment horizontal="right" vertical="top" wrapText="1"/>
    </xf>
    <xf numFmtId="0" fontId="32" fillId="0" borderId="0" xfId="0" applyFont="1" applyBorder="1" applyAlignment="1" applyProtection="1">
      <alignment wrapText="1"/>
    </xf>
    <xf numFmtId="0" fontId="0" fillId="0" borderId="0" xfId="0" applyBorder="1" applyAlignment="1" applyProtection="1"/>
    <xf numFmtId="0" fontId="4" fillId="0" borderId="0" xfId="31" applyProtection="1"/>
    <xf numFmtId="0" fontId="4" fillId="0" borderId="0" xfId="31" applyAlignment="1" applyProtection="1">
      <alignment horizontal="right"/>
    </xf>
    <xf numFmtId="0" fontId="2" fillId="0" borderId="0" xfId="31" applyFont="1" applyAlignment="1" applyProtection="1">
      <alignment horizontal="left" vertical="center"/>
    </xf>
    <xf numFmtId="0" fontId="4" fillId="0" borderId="1" xfId="31" applyBorder="1" applyAlignment="1" applyProtection="1">
      <alignment vertical="center"/>
    </xf>
    <xf numFmtId="0" fontId="4" fillId="0" borderId="1" xfId="31" applyBorder="1" applyAlignment="1" applyProtection="1">
      <alignment horizontal="right" vertical="center"/>
    </xf>
    <xf numFmtId="0" fontId="0" fillId="0" borderId="0" xfId="31" applyFont="1" applyAlignment="1" applyProtection="1">
      <alignment horizontal="right" vertical="top" wrapText="1"/>
    </xf>
    <xf numFmtId="0" fontId="4" fillId="0" borderId="1" xfId="31" applyBorder="1" applyProtection="1"/>
    <xf numFmtId="0" fontId="4" fillId="0" borderId="1" xfId="31" applyBorder="1" applyAlignment="1" applyProtection="1">
      <alignment horizontal="right"/>
    </xf>
    <xf numFmtId="0" fontId="4" fillId="0" borderId="0" xfId="31" applyBorder="1" applyProtection="1"/>
    <xf numFmtId="0" fontId="4" fillId="0" borderId="0" xfId="31" applyBorder="1" applyAlignment="1" applyProtection="1">
      <alignment horizontal="right"/>
    </xf>
    <xf numFmtId="3" fontId="7" fillId="0" borderId="0" xfId="31" applyNumberFormat="1" applyFont="1" applyAlignment="1" applyProtection="1">
      <alignment horizontal="right"/>
    </xf>
    <xf numFmtId="0" fontId="4" fillId="0" borderId="0" xfId="31" applyFont="1" applyAlignment="1" applyProtection="1"/>
    <xf numFmtId="0" fontId="4" fillId="0" borderId="0" xfId="31" applyAlignment="1" applyProtection="1"/>
    <xf numFmtId="3" fontId="4" fillId="0" borderId="0" xfId="31" applyNumberFormat="1" applyFont="1" applyAlignment="1" applyProtection="1">
      <alignment horizontal="right"/>
    </xf>
    <xf numFmtId="3" fontId="4" fillId="0" borderId="0" xfId="31" applyNumberFormat="1" applyProtection="1"/>
    <xf numFmtId="3" fontId="4" fillId="0" borderId="0" xfId="31" applyNumberFormat="1" applyAlignment="1" applyProtection="1"/>
    <xf numFmtId="0" fontId="0" fillId="0" borderId="0" xfId="31" applyFont="1" applyAlignment="1" applyProtection="1"/>
    <xf numFmtId="0" fontId="4" fillId="0" borderId="0" xfId="31" applyAlignment="1" applyProtection="1">
      <alignment horizontal="left" indent="2"/>
    </xf>
    <xf numFmtId="0" fontId="4" fillId="0" borderId="1" xfId="31" applyBorder="1" applyAlignment="1" applyProtection="1"/>
    <xf numFmtId="0" fontId="31" fillId="0" borderId="0" xfId="31" applyFont="1" applyProtection="1"/>
    <xf numFmtId="0" fontId="2" fillId="0" borderId="0" xfId="0" applyFont="1" applyAlignment="1" applyProtection="1">
      <alignment horizontal="left" vertical="top"/>
    </xf>
    <xf numFmtId="3" fontId="0" fillId="0" borderId="0" xfId="0" applyNumberFormat="1" applyFont="1" applyAlignment="1" applyProtection="1">
      <alignment horizontal="left" wrapText="1"/>
    </xf>
    <xf numFmtId="0" fontId="0" fillId="0" borderId="0" xfId="0" applyFill="1" applyBorder="1" applyProtection="1"/>
    <xf numFmtId="0" fontId="5" fillId="0" borderId="0" xfId="0" applyFont="1" applyFill="1" applyBorder="1" applyAlignment="1" applyProtection="1"/>
    <xf numFmtId="0" fontId="2" fillId="0" borderId="0" xfId="0" applyFont="1" applyFill="1" applyBorder="1" applyAlignment="1" applyProtection="1"/>
    <xf numFmtId="0" fontId="2" fillId="0" borderId="0" xfId="0" applyFont="1" applyFill="1" applyBorder="1" applyAlignment="1" applyProtection="1">
      <alignment horizontal="left"/>
    </xf>
    <xf numFmtId="0" fontId="0" fillId="0" borderId="0" xfId="0" applyFont="1" applyFill="1" applyBorder="1" applyAlignment="1" applyProtection="1">
      <alignment horizontal="right"/>
    </xf>
    <xf numFmtId="0" fontId="0" fillId="0" borderId="0" xfId="0" applyFill="1" applyBorder="1" applyAlignment="1" applyProtection="1"/>
    <xf numFmtId="0" fontId="0" fillId="0" borderId="0" xfId="0" applyAlignment="1" applyProtection="1">
      <alignment horizontal="left"/>
    </xf>
    <xf numFmtId="0" fontId="0" fillId="0" borderId="0" xfId="0" applyFill="1" applyBorder="1" applyAlignment="1" applyProtection="1">
      <alignment horizontal="left"/>
    </xf>
    <xf numFmtId="0" fontId="0" fillId="0" borderId="0" xfId="0" applyFill="1" applyBorder="1" applyAlignment="1" applyProtection="1">
      <alignment vertical="center"/>
    </xf>
    <xf numFmtId="0" fontId="0" fillId="0" borderId="0" xfId="0" applyFill="1" applyBorder="1" applyAlignment="1" applyProtection="1">
      <alignment horizontal="right" vertical="center"/>
    </xf>
    <xf numFmtId="0" fontId="0" fillId="0" borderId="0" xfId="0" applyFill="1" applyBorder="1" applyAlignment="1" applyProtection="1">
      <alignment horizontal="right"/>
    </xf>
    <xf numFmtId="0" fontId="0" fillId="0" borderId="0" xfId="0" applyNumberFormat="1" applyFill="1" applyBorder="1" applyAlignment="1" applyProtection="1">
      <alignment vertical="center" wrapText="1"/>
    </xf>
    <xf numFmtId="0" fontId="4" fillId="0" borderId="0" xfId="0" applyNumberFormat="1" applyFont="1" applyFill="1" applyBorder="1" applyAlignment="1" applyProtection="1">
      <alignment vertical="center" wrapText="1"/>
    </xf>
    <xf numFmtId="0" fontId="7" fillId="0" borderId="0" xfId="0" applyFont="1" applyFill="1" applyBorder="1" applyAlignment="1" applyProtection="1">
      <alignment horizontal="right" vertical="top" wrapText="1"/>
    </xf>
    <xf numFmtId="0" fontId="4" fillId="0" borderId="0" xfId="0" applyFont="1" applyFill="1" applyBorder="1" applyAlignment="1" applyProtection="1">
      <alignment horizontal="right" vertical="top" wrapText="1"/>
    </xf>
    <xf numFmtId="0" fontId="0" fillId="0" borderId="0" xfId="0" applyFont="1" applyFill="1" applyBorder="1" applyAlignment="1" applyProtection="1">
      <alignment horizontal="right" vertical="top" wrapText="1"/>
    </xf>
    <xf numFmtId="0" fontId="0" fillId="0" borderId="0" xfId="0" applyFill="1" applyBorder="1" applyAlignment="1" applyProtection="1">
      <alignment horizontal="right" vertical="top" wrapText="1"/>
    </xf>
    <xf numFmtId="0" fontId="0" fillId="0" borderId="0" xfId="31" applyFont="1" applyFill="1" applyBorder="1" applyAlignment="1" applyProtection="1">
      <alignment horizontal="right" vertical="top" wrapText="1"/>
    </xf>
    <xf numFmtId="3" fontId="0" fillId="0" borderId="0" xfId="0" applyNumberFormat="1" applyFill="1" applyBorder="1" applyAlignment="1" applyProtection="1">
      <alignment horizontal="right" vertical="top" wrapText="1"/>
    </xf>
    <xf numFmtId="3" fontId="7" fillId="0" borderId="0" xfId="0" applyNumberFormat="1" applyFont="1" applyFill="1" applyAlignment="1" applyProtection="1">
      <alignment horizontal="right"/>
    </xf>
    <xf numFmtId="3" fontId="7" fillId="0" borderId="0" xfId="0" applyNumberFormat="1" applyFont="1" applyFill="1" applyAlignment="1" applyProtection="1"/>
    <xf numFmtId="0" fontId="7" fillId="0" borderId="0" xfId="0" applyNumberFormat="1" applyFont="1" applyFill="1" applyBorder="1" applyAlignment="1" applyProtection="1"/>
    <xf numFmtId="0" fontId="3" fillId="0" borderId="0" xfId="0" applyFont="1" applyFill="1" applyBorder="1" applyAlignment="1" applyProtection="1"/>
    <xf numFmtId="3" fontId="7" fillId="0" borderId="0" xfId="0" applyNumberFormat="1" applyFont="1" applyFill="1" applyBorder="1" applyAlignment="1" applyProtection="1">
      <alignment horizontal="right"/>
    </xf>
    <xf numFmtId="3" fontId="7" fillId="0" borderId="0" xfId="0" applyNumberFormat="1" applyFont="1" applyFill="1" applyBorder="1" applyAlignment="1" applyProtection="1"/>
    <xf numFmtId="3" fontId="0" fillId="0" borderId="0" xfId="0" applyNumberFormat="1" applyFill="1" applyAlignment="1" applyProtection="1"/>
    <xf numFmtId="3" fontId="0" fillId="0" borderId="0" xfId="0" applyNumberFormat="1" applyFont="1" applyAlignment="1" applyProtection="1">
      <alignment horizontal="left"/>
    </xf>
    <xf numFmtId="0" fontId="4" fillId="0" borderId="0" xfId="68" applyFont="1" applyFill="1" applyBorder="1" applyAlignment="1" applyProtection="1">
      <alignment wrapText="1"/>
    </xf>
    <xf numFmtId="0" fontId="1" fillId="0" borderId="0" xfId="68" applyFill="1" applyBorder="1" applyAlignment="1" applyProtection="1">
      <alignment wrapText="1"/>
    </xf>
    <xf numFmtId="3" fontId="0" fillId="0" borderId="0" xfId="0" applyNumberFormat="1" applyFont="1" applyFill="1" applyBorder="1" applyAlignment="1" applyProtection="1">
      <alignment horizontal="left"/>
    </xf>
    <xf numFmtId="0" fontId="0" fillId="0" borderId="0" xfId="68" applyFont="1" applyFill="1" applyBorder="1" applyAlignment="1" applyProtection="1">
      <alignment wrapText="1"/>
    </xf>
    <xf numFmtId="0" fontId="32" fillId="0" borderId="0" xfId="0" applyFont="1" applyProtection="1"/>
    <xf numFmtId="0" fontId="32" fillId="0" borderId="0" xfId="0" applyFont="1" applyFill="1" applyBorder="1" applyAlignment="1" applyProtection="1"/>
    <xf numFmtId="0" fontId="32" fillId="0" borderId="0" xfId="0" applyFont="1" applyFill="1" applyBorder="1" applyAlignment="1" applyProtection="1">
      <alignment wrapText="1"/>
    </xf>
    <xf numFmtId="3" fontId="0" fillId="0" borderId="0" xfId="0" applyNumberFormat="1" applyAlignment="1" applyProtection="1">
      <alignment horizontal="left"/>
    </xf>
    <xf numFmtId="3" fontId="0" fillId="0" borderId="0" xfId="0" applyNumberFormat="1" applyFill="1" applyBorder="1" applyAlignment="1" applyProtection="1">
      <alignment horizontal="left"/>
    </xf>
    <xf numFmtId="0" fontId="0" fillId="0" borderId="0" xfId="0" applyFill="1" applyBorder="1" applyAlignment="1" applyProtection="1">
      <alignment horizontal="justify" vertical="top"/>
    </xf>
    <xf numFmtId="0" fontId="0" fillId="0" borderId="0" xfId="0" applyFill="1" applyBorder="1" applyAlignment="1" applyProtection="1">
      <alignment vertical="top" wrapText="1"/>
    </xf>
    <xf numFmtId="0" fontId="0" fillId="0" borderId="0" xfId="0" applyFill="1" applyBorder="1" applyAlignment="1" applyProtection="1">
      <alignment horizontal="justify"/>
    </xf>
    <xf numFmtId="3" fontId="0" fillId="0" borderId="0" xfId="58" applyNumberFormat="1" applyFont="1" applyFill="1" applyAlignment="1" applyProtection="1"/>
    <xf numFmtId="0" fontId="4" fillId="0" borderId="0" xfId="0" applyFont="1" applyAlignment="1" applyProtection="1">
      <alignment horizontal="justify"/>
    </xf>
    <xf numFmtId="0" fontId="2" fillId="0" borderId="0" xfId="0" applyFont="1" applyAlignment="1" applyProtection="1">
      <alignment horizontal="left" vertical="center"/>
    </xf>
    <xf numFmtId="0" fontId="0" fillId="0" borderId="0" xfId="0" applyAlignment="1" applyProtection="1">
      <alignment horizontal="left" vertical="center"/>
    </xf>
    <xf numFmtId="3" fontId="0" fillId="0" borderId="0" xfId="0" applyNumberFormat="1" applyFont="1" applyAlignment="1" applyProtection="1">
      <alignment horizontal="right"/>
    </xf>
    <xf numFmtId="0" fontId="1" fillId="0" borderId="0" xfId="0" applyFont="1" applyProtection="1"/>
    <xf numFmtId="0" fontId="1" fillId="0" borderId="0" xfId="0" applyFont="1" applyAlignment="1" applyProtection="1"/>
    <xf numFmtId="3" fontId="0" fillId="0" borderId="0" xfId="0" applyNumberFormat="1" applyFont="1" applyFill="1" applyAlignment="1" applyProtection="1"/>
    <xf numFmtId="0" fontId="0" fillId="0" borderId="0" xfId="0" applyFont="1" applyFill="1" applyProtection="1"/>
    <xf numFmtId="0" fontId="31" fillId="0" borderId="0" xfId="0" applyFont="1" applyAlignment="1" applyProtection="1"/>
    <xf numFmtId="0" fontId="0" fillId="0" borderId="0" xfId="0" applyFill="1" applyAlignment="1" applyProtection="1"/>
    <xf numFmtId="0" fontId="0" fillId="0" borderId="0" xfId="0" applyFill="1" applyProtection="1"/>
    <xf numFmtId="0" fontId="4" fillId="0" borderId="0" xfId="68" applyFont="1" applyFill="1" applyAlignment="1" applyProtection="1">
      <alignment wrapText="1"/>
    </xf>
    <xf numFmtId="0" fontId="1" fillId="0" borderId="0" xfId="68" applyFill="1" applyAlignment="1" applyProtection="1">
      <alignment wrapText="1"/>
    </xf>
    <xf numFmtId="0" fontId="32" fillId="0" borderId="0" xfId="0" applyFont="1" applyFill="1" applyAlignment="1" applyProtection="1"/>
    <xf numFmtId="0" fontId="0" fillId="0" borderId="0" xfId="68" applyFont="1" applyFill="1" applyAlignment="1" applyProtection="1">
      <alignment wrapText="1"/>
    </xf>
    <xf numFmtId="0" fontId="0" fillId="0" borderId="0" xfId="0" applyFont="1" applyFill="1" applyAlignment="1" applyProtection="1"/>
    <xf numFmtId="0" fontId="1" fillId="0" borderId="0" xfId="68" applyFont="1" applyFill="1" applyAlignment="1" applyProtection="1">
      <alignment wrapText="1"/>
    </xf>
    <xf numFmtId="0" fontId="0" fillId="0" borderId="0" xfId="0" applyFill="1" applyAlignment="1" applyProtection="1">
      <alignment wrapText="1"/>
    </xf>
    <xf numFmtId="3" fontId="4" fillId="0" borderId="0" xfId="0" applyNumberFormat="1" applyFont="1" applyFill="1" applyAlignment="1" applyProtection="1"/>
    <xf numFmtId="3" fontId="4" fillId="0" borderId="0" xfId="0" applyNumberFormat="1" applyFont="1" applyAlignment="1" applyProtection="1"/>
    <xf numFmtId="0" fontId="4" fillId="0" borderId="0" xfId="0" applyFont="1" applyFill="1" applyAlignment="1" applyProtection="1"/>
    <xf numFmtId="3" fontId="0" fillId="0" borderId="0" xfId="68" applyNumberFormat="1" applyFont="1" applyFill="1" applyAlignment="1" applyProtection="1">
      <alignment horizontal="right" wrapText="1"/>
    </xf>
    <xf numFmtId="0" fontId="5" fillId="0" borderId="0" xfId="0" applyFont="1" applyBorder="1" applyAlignment="1" applyProtection="1">
      <alignment wrapText="1"/>
    </xf>
    <xf numFmtId="0" fontId="0" fillId="0" borderId="0" xfId="0" applyBorder="1" applyAlignment="1" applyProtection="1">
      <alignment wrapText="1"/>
    </xf>
    <xf numFmtId="0" fontId="0" fillId="0" borderId="0" xfId="0" applyFont="1" applyBorder="1" applyAlignment="1" applyProtection="1">
      <alignment horizontal="right"/>
    </xf>
    <xf numFmtId="0" fontId="5" fillId="0" borderId="0" xfId="0" applyFont="1" applyBorder="1" applyAlignment="1" applyProtection="1"/>
    <xf numFmtId="0" fontId="0" fillId="0" borderId="1" xfId="0" applyFill="1" applyBorder="1" applyAlignment="1" applyProtection="1">
      <alignment vertical="center"/>
    </xf>
    <xf numFmtId="0" fontId="0" fillId="0" borderId="0" xfId="0" applyBorder="1" applyAlignment="1" applyProtection="1">
      <alignment vertical="center"/>
    </xf>
    <xf numFmtId="0" fontId="0" fillId="0" borderId="0" xfId="0" applyBorder="1" applyAlignment="1" applyProtection="1">
      <alignment horizontal="right" vertical="center"/>
    </xf>
    <xf numFmtId="0" fontId="0" fillId="0" borderId="0" xfId="0" applyNumberFormat="1" applyBorder="1" applyAlignment="1" applyProtection="1">
      <alignment vertical="center" wrapText="1"/>
    </xf>
    <xf numFmtId="3" fontId="0" fillId="0" borderId="0" xfId="0" applyNumberFormat="1" applyBorder="1" applyAlignment="1" applyProtection="1">
      <alignment horizontal="right" vertical="top" wrapText="1"/>
    </xf>
    <xf numFmtId="0" fontId="0" fillId="0" borderId="1" xfId="0" applyFill="1" applyBorder="1" applyProtection="1"/>
    <xf numFmtId="0" fontId="4" fillId="0" borderId="0" xfId="68" applyFont="1" applyBorder="1" applyAlignment="1" applyProtection="1">
      <alignment wrapText="1"/>
    </xf>
    <xf numFmtId="0" fontId="1" fillId="0" borderId="0" xfId="68" applyBorder="1" applyAlignment="1" applyProtection="1">
      <alignment wrapText="1"/>
    </xf>
    <xf numFmtId="0" fontId="0" fillId="0" borderId="0" xfId="68" applyFont="1" applyBorder="1" applyAlignment="1" applyProtection="1">
      <alignment wrapText="1"/>
    </xf>
    <xf numFmtId="0" fontId="0" fillId="0" borderId="0" xfId="0" applyFont="1" applyBorder="1" applyAlignment="1" applyProtection="1"/>
    <xf numFmtId="0" fontId="1" fillId="0" borderId="0" xfId="68" applyFont="1" applyBorder="1" applyAlignment="1" applyProtection="1">
      <alignment wrapText="1"/>
    </xf>
    <xf numFmtId="3" fontId="4" fillId="0" borderId="0" xfId="0" applyNumberFormat="1" applyFont="1" applyBorder="1" applyAlignment="1" applyProtection="1"/>
    <xf numFmtId="0" fontId="4" fillId="0" borderId="0" xfId="0" applyFont="1" applyBorder="1" applyAlignment="1" applyProtection="1"/>
    <xf numFmtId="3" fontId="0" fillId="0" borderId="0" xfId="0" applyNumberFormat="1" applyFont="1" applyBorder="1" applyAlignment="1" applyProtection="1"/>
    <xf numFmtId="3" fontId="0" fillId="0" borderId="0" xfId="68" applyNumberFormat="1" applyFont="1" applyFill="1" applyBorder="1" applyAlignment="1" applyProtection="1">
      <alignment horizontal="right" wrapText="1"/>
    </xf>
    <xf numFmtId="0" fontId="31" fillId="0" borderId="0" xfId="0" applyFont="1" applyFill="1" applyAlignment="1" applyProtection="1"/>
    <xf numFmtId="0" fontId="0" fillId="0" borderId="0" xfId="0" applyAlignment="1" applyProtection="1">
      <alignment vertical="center"/>
    </xf>
    <xf numFmtId="0" fontId="0" fillId="0" borderId="0" xfId="0" applyNumberFormat="1" applyProtection="1"/>
    <xf numFmtId="0" fontId="0" fillId="0" borderId="0" xfId="0" applyAlignment="1" applyProtection="1">
      <alignment vertical="top" wrapText="1"/>
    </xf>
    <xf numFmtId="0" fontId="7" fillId="0" borderId="0" xfId="0" applyFont="1" applyAlignment="1" applyProtection="1">
      <alignment horizontal="right"/>
    </xf>
    <xf numFmtId="0" fontId="1" fillId="0" borderId="0" xfId="0" applyFont="1" applyAlignment="1" applyProtection="1">
      <alignment horizontal="right"/>
    </xf>
    <xf numFmtId="3" fontId="32" fillId="0" borderId="0" xfId="0" applyNumberFormat="1" applyFont="1" applyProtection="1"/>
    <xf numFmtId="3" fontId="32" fillId="0" borderId="0" xfId="0" applyNumberFormat="1" applyFont="1" applyFill="1" applyProtection="1"/>
    <xf numFmtId="3" fontId="0" fillId="0" borderId="0" xfId="0" applyNumberFormat="1" applyBorder="1" applyProtection="1"/>
    <xf numFmtId="0" fontId="21" fillId="2" borderId="0" xfId="42" applyFont="1" applyFill="1" applyProtection="1">
      <alignment vertical="top"/>
    </xf>
    <xf numFmtId="0" fontId="21" fillId="3" borderId="0" xfId="42" applyFont="1" applyFill="1" applyBorder="1" applyProtection="1">
      <alignment vertical="top"/>
    </xf>
    <xf numFmtId="0" fontId="23" fillId="0" borderId="0" xfId="42" applyFont="1" applyProtection="1">
      <alignment vertical="top"/>
    </xf>
    <xf numFmtId="0" fontId="4" fillId="0" borderId="0" xfId="42" applyProtection="1">
      <alignment vertical="top"/>
    </xf>
    <xf numFmtId="0" fontId="5" fillId="0" borderId="0" xfId="42" applyNumberFormat="1" applyFont="1" applyAlignment="1" applyProtection="1">
      <alignment horizontal="left"/>
    </xf>
    <xf numFmtId="0" fontId="22" fillId="3" borderId="0" xfId="19" applyFont="1" applyFill="1" applyBorder="1" applyProtection="1">
      <alignment vertical="top"/>
    </xf>
    <xf numFmtId="0" fontId="5" fillId="0" borderId="0" xfId="42" applyFont="1" applyAlignment="1" applyProtection="1">
      <alignment horizontal="left"/>
    </xf>
    <xf numFmtId="0" fontId="30" fillId="0" borderId="0" xfId="42" applyFont="1" applyAlignment="1" applyProtection="1">
      <alignment horizontal="right"/>
    </xf>
    <xf numFmtId="0" fontId="10" fillId="0" borderId="0" xfId="42" applyFont="1" applyAlignment="1" applyProtection="1"/>
    <xf numFmtId="0" fontId="21" fillId="3" borderId="0" xfId="42" applyFont="1" applyFill="1" applyBorder="1" applyAlignment="1" applyProtection="1">
      <alignment vertical="top" wrapText="1"/>
    </xf>
    <xf numFmtId="170" fontId="21" fillId="3" borderId="0" xfId="42" applyNumberFormat="1" applyFont="1" applyFill="1" applyBorder="1" applyProtection="1">
      <alignment vertical="top"/>
    </xf>
    <xf numFmtId="0" fontId="5" fillId="0" borderId="0" xfId="42" quotePrefix="1" applyFont="1" applyAlignment="1" applyProtection="1">
      <alignment horizontal="left" vertical="center"/>
    </xf>
    <xf numFmtId="0" fontId="6" fillId="0" borderId="0" xfId="42" applyFont="1" applyAlignment="1" applyProtection="1">
      <alignment horizontal="left"/>
    </xf>
    <xf numFmtId="0" fontId="21" fillId="3" borderId="0" xfId="42" applyFont="1" applyFill="1" applyBorder="1" applyAlignment="1" applyProtection="1"/>
    <xf numFmtId="0" fontId="1" fillId="0" borderId="0" xfId="42" applyFont="1" applyProtection="1">
      <alignment vertical="top"/>
    </xf>
    <xf numFmtId="0" fontId="20" fillId="3" borderId="0" xfId="42" applyFont="1" applyFill="1" applyBorder="1" applyProtection="1">
      <alignment vertical="top"/>
    </xf>
    <xf numFmtId="0" fontId="21" fillId="3" borderId="0" xfId="42" applyFont="1" applyFill="1" applyBorder="1" applyAlignment="1" applyProtection="1">
      <alignment horizontal="center" vertical="center" wrapText="1"/>
    </xf>
    <xf numFmtId="0" fontId="21" fillId="3" borderId="0" xfId="42" applyFont="1" applyFill="1" applyBorder="1" applyAlignment="1" applyProtection="1">
      <alignment horizontal="center" vertical="center"/>
    </xf>
    <xf numFmtId="0" fontId="20" fillId="3" borderId="0" xfId="42" applyFont="1" applyFill="1" applyProtection="1">
      <alignment vertical="top"/>
    </xf>
    <xf numFmtId="0" fontId="21" fillId="3" borderId="0" xfId="42" applyFont="1" applyFill="1" applyBorder="1" applyAlignment="1" applyProtection="1">
      <alignment horizontal="center" vertical="top"/>
    </xf>
    <xf numFmtId="0" fontId="21" fillId="3" borderId="0" xfId="42" applyFont="1" applyFill="1" applyProtection="1">
      <alignment vertical="top"/>
    </xf>
    <xf numFmtId="0" fontId="4" fillId="0" borderId="0" xfId="0" applyFont="1" applyAlignment="1" applyProtection="1">
      <alignment horizontal="right"/>
    </xf>
    <xf numFmtId="3" fontId="15" fillId="0" borderId="0" xfId="0" applyNumberFormat="1" applyFont="1" applyAlignment="1" applyProtection="1">
      <alignment horizontal="right" vertical="center"/>
    </xf>
    <xf numFmtId="3" fontId="17" fillId="0" borderId="0" xfId="0" applyNumberFormat="1" applyFont="1" applyAlignment="1" applyProtection="1">
      <alignment horizontal="right"/>
    </xf>
    <xf numFmtId="3" fontId="16" fillId="0" borderId="0" xfId="0" applyNumberFormat="1" applyFont="1" applyAlignment="1" applyProtection="1">
      <alignment horizontal="right"/>
    </xf>
    <xf numFmtId="0" fontId="33" fillId="0" borderId="0" xfId="0" applyFont="1" applyAlignment="1" applyProtection="1"/>
    <xf numFmtId="3" fontId="17" fillId="0" borderId="0" xfId="0" applyNumberFormat="1" applyFont="1" applyAlignment="1" applyProtection="1">
      <alignment horizontal="right" vertical="center"/>
    </xf>
    <xf numFmtId="0" fontId="2" fillId="0" borderId="0" xfId="0" applyFont="1" applyAlignment="1" applyProtection="1">
      <alignment vertical="center"/>
    </xf>
    <xf numFmtId="0" fontId="0" fillId="0" borderId="0" xfId="0" applyAlignment="1" applyProtection="1">
      <alignment horizontal="center"/>
    </xf>
    <xf numFmtId="0" fontId="0" fillId="0" borderId="1" xfId="0" applyBorder="1" applyAlignment="1" applyProtection="1">
      <alignment horizontal="center"/>
    </xf>
    <xf numFmtId="0" fontId="0" fillId="0" borderId="0" xfId="0" applyBorder="1" applyAlignment="1" applyProtection="1">
      <alignment horizontal="center"/>
    </xf>
    <xf numFmtId="3" fontId="7" fillId="0" borderId="0" xfId="0" applyNumberFormat="1" applyFont="1" applyAlignment="1" applyProtection="1">
      <alignment wrapText="1"/>
    </xf>
    <xf numFmtId="3" fontId="0" fillId="0" borderId="0" xfId="0" applyNumberFormat="1" applyFont="1" applyAlignment="1" applyProtection="1">
      <alignment wrapText="1"/>
    </xf>
    <xf numFmtId="0" fontId="4" fillId="0" borderId="0" xfId="0" applyFont="1" applyAlignment="1" applyProtection="1">
      <alignment horizontal="left"/>
    </xf>
    <xf numFmtId="0" fontId="30" fillId="0" borderId="0" xfId="0" applyFont="1" applyAlignment="1" applyProtection="1">
      <alignment horizontal="right" vertical="center"/>
    </xf>
    <xf numFmtId="3" fontId="0" fillId="0" borderId="0" xfId="0" applyNumberFormat="1" applyFont="1" applyBorder="1" applyAlignment="1" applyProtection="1">
      <alignment horizontal="right"/>
    </xf>
    <xf numFmtId="3" fontId="0" fillId="0" borderId="0" xfId="0" applyNumberFormat="1" applyBorder="1" applyAlignment="1" applyProtection="1">
      <alignment horizontal="right"/>
    </xf>
    <xf numFmtId="0" fontId="7" fillId="0" borderId="0" xfId="0" applyFont="1" applyBorder="1" applyAlignment="1" applyProtection="1">
      <alignment horizontal="right"/>
    </xf>
    <xf numFmtId="0" fontId="0" fillId="0" borderId="0" xfId="0" applyAlignment="1" applyProtection="1">
      <alignment horizontal="right" vertical="top"/>
    </xf>
    <xf numFmtId="171" fontId="32" fillId="0" borderId="0" xfId="0" applyNumberFormat="1" applyFont="1" applyAlignment="1" applyProtection="1">
      <alignment horizontal="right" wrapText="1"/>
    </xf>
    <xf numFmtId="0" fontId="21" fillId="2" borderId="0" xfId="56" applyFont="1" applyFill="1" applyProtection="1">
      <alignment vertical="top"/>
    </xf>
    <xf numFmtId="0" fontId="21" fillId="3" borderId="0" xfId="56" applyFont="1" applyFill="1" applyBorder="1" applyProtection="1">
      <alignment vertical="top"/>
    </xf>
    <xf numFmtId="0" fontId="23" fillId="0" borderId="0" xfId="56" applyFont="1" applyProtection="1">
      <alignment vertical="top"/>
    </xf>
    <xf numFmtId="0" fontId="0" fillId="0" borderId="0" xfId="56" applyFont="1" applyProtection="1">
      <alignment vertical="top"/>
    </xf>
    <xf numFmtId="0" fontId="6" fillId="0" borderId="0" xfId="56" applyFont="1" applyProtection="1">
      <alignment vertical="top"/>
    </xf>
    <xf numFmtId="0" fontId="5" fillId="0" borderId="0" xfId="56" applyNumberFormat="1" applyFont="1" applyAlignment="1" applyProtection="1">
      <alignment horizontal="left"/>
    </xf>
    <xf numFmtId="0" fontId="24" fillId="3" borderId="0" xfId="56" applyFont="1" applyFill="1" applyBorder="1" applyProtection="1">
      <alignment vertical="top"/>
    </xf>
    <xf numFmtId="0" fontId="5" fillId="0" borderId="0" xfId="56" applyFont="1" applyAlignment="1" applyProtection="1">
      <alignment horizontal="left"/>
    </xf>
    <xf numFmtId="0" fontId="30" fillId="0" borderId="0" xfId="56" applyFont="1" applyAlignment="1" applyProtection="1">
      <alignment horizontal="right"/>
    </xf>
    <xf numFmtId="0" fontId="5" fillId="0" borderId="0" xfId="56" quotePrefix="1" applyFont="1" applyAlignment="1" applyProtection="1">
      <alignment horizontal="left"/>
    </xf>
    <xf numFmtId="0" fontId="6" fillId="0" borderId="0" xfId="56" applyFont="1" applyAlignment="1" applyProtection="1"/>
    <xf numFmtId="0" fontId="24" fillId="3" borderId="0" xfId="56" applyFont="1" applyFill="1" applyBorder="1" applyAlignment="1" applyProtection="1">
      <alignment vertical="top" wrapText="1"/>
    </xf>
    <xf numFmtId="1" fontId="24" fillId="3" borderId="0" xfId="56" applyNumberFormat="1" applyFont="1" applyFill="1" applyBorder="1" applyProtection="1">
      <alignment vertical="top"/>
    </xf>
    <xf numFmtId="0" fontId="6" fillId="0" borderId="0" xfId="56" applyFont="1" applyAlignment="1" applyProtection="1">
      <alignment horizontal="left"/>
    </xf>
    <xf numFmtId="170" fontId="24" fillId="3" borderId="0" xfId="56" applyNumberFormat="1" applyFont="1" applyFill="1" applyBorder="1" applyProtection="1">
      <alignment vertical="top"/>
    </xf>
    <xf numFmtId="0" fontId="21" fillId="3" borderId="0" xfId="56" applyFont="1" applyFill="1" applyBorder="1" applyAlignment="1" applyProtection="1">
      <alignment vertical="top" wrapText="1"/>
    </xf>
    <xf numFmtId="1" fontId="21" fillId="3" borderId="0" xfId="56" applyNumberFormat="1" applyFont="1" applyFill="1" applyBorder="1" applyProtection="1">
      <alignment vertical="top"/>
    </xf>
    <xf numFmtId="170" fontId="21" fillId="3" borderId="0" xfId="56" applyNumberFormat="1" applyFont="1" applyFill="1" applyBorder="1" applyProtection="1">
      <alignment vertical="top"/>
    </xf>
    <xf numFmtId="170" fontId="20" fillId="3" borderId="0" xfId="56" applyNumberFormat="1" applyFont="1" applyFill="1" applyBorder="1" applyProtection="1">
      <alignment vertical="top"/>
    </xf>
    <xf numFmtId="0" fontId="1" fillId="0" borderId="0" xfId="56" applyFont="1" applyProtection="1">
      <alignment vertical="top"/>
    </xf>
    <xf numFmtId="0" fontId="20" fillId="3" borderId="0" xfId="56" applyFont="1" applyFill="1" applyBorder="1" applyProtection="1">
      <alignment vertical="top"/>
    </xf>
    <xf numFmtId="0" fontId="21" fillId="3" borderId="0" xfId="56" applyFont="1" applyFill="1" applyBorder="1" applyAlignment="1" applyProtection="1">
      <alignment horizontal="center" vertical="center" wrapText="1"/>
    </xf>
    <xf numFmtId="0" fontId="21" fillId="3" borderId="0" xfId="56" applyFont="1" applyFill="1" applyBorder="1" applyAlignment="1" applyProtection="1">
      <alignment horizontal="center" vertical="center"/>
    </xf>
    <xf numFmtId="0" fontId="20" fillId="3" borderId="0" xfId="56" applyFont="1" applyFill="1" applyProtection="1">
      <alignment vertical="top"/>
    </xf>
    <xf numFmtId="0" fontId="21" fillId="3" borderId="0" xfId="56" applyFont="1" applyFill="1" applyBorder="1" applyAlignment="1" applyProtection="1">
      <alignment horizontal="center" vertical="top"/>
    </xf>
    <xf numFmtId="0" fontId="21" fillId="3" borderId="0" xfId="56" applyFont="1" applyFill="1" applyProtection="1">
      <alignment vertical="top"/>
    </xf>
    <xf numFmtId="0" fontId="0" fillId="0" borderId="0" xfId="0" applyNumberFormat="1" applyAlignment="1" applyProtection="1">
      <alignment horizontal="right" vertical="top" wrapText="1"/>
    </xf>
    <xf numFmtId="0" fontId="4" fillId="0" borderId="0" xfId="0" applyFont="1" applyAlignment="1" applyProtection="1">
      <alignment vertical="top"/>
    </xf>
    <xf numFmtId="0" fontId="0" fillId="0" borderId="2" xfId="0" applyBorder="1" applyProtection="1"/>
    <xf numFmtId="0" fontId="0" fillId="0" borderId="0" xfId="0" applyAlignment="1" applyProtection="1">
      <alignment vertical="top"/>
    </xf>
    <xf numFmtId="0" fontId="4" fillId="0" borderId="0" xfId="0" applyFont="1" applyAlignment="1" applyProtection="1">
      <alignment vertical="top" wrapText="1"/>
    </xf>
    <xf numFmtId="0" fontId="0" fillId="0" borderId="2" xfId="0" applyBorder="1" applyAlignment="1" applyProtection="1">
      <alignment vertical="top" wrapText="1"/>
    </xf>
    <xf numFmtId="0" fontId="4" fillId="0" borderId="2" xfId="0" applyFont="1" applyBorder="1" applyAlignment="1" applyProtection="1">
      <alignment vertical="top" wrapText="1"/>
    </xf>
    <xf numFmtId="2" fontId="0" fillId="0" borderId="0" xfId="30" applyNumberFormat="1" applyFont="1" applyAlignment="1" applyProtection="1">
      <alignment horizontal="right"/>
    </xf>
    <xf numFmtId="2" fontId="0" fillId="0" borderId="0" xfId="30" applyNumberFormat="1" applyFont="1" applyBorder="1" applyAlignment="1" applyProtection="1">
      <alignment horizontal="right"/>
    </xf>
    <xf numFmtId="0" fontId="0" fillId="0" borderId="0" xfId="2" applyFont="1" applyFill="1" applyAlignment="1" applyProtection="1">
      <alignment wrapText="1"/>
    </xf>
    <xf numFmtId="0" fontId="4" fillId="0" borderId="0" xfId="2" applyFont="1" applyFill="1" applyAlignment="1" applyProtection="1">
      <alignment wrapText="1"/>
    </xf>
    <xf numFmtId="0" fontId="0" fillId="0" borderId="0" xfId="0" applyAlignment="1" applyProtection="1">
      <alignment horizontal="center" vertical="center" wrapText="1"/>
    </xf>
    <xf numFmtId="0" fontId="4" fillId="0" borderId="0" xfId="0" applyFont="1" applyAlignment="1" applyProtection="1">
      <alignment horizontal="center" vertical="center" wrapText="1"/>
    </xf>
    <xf numFmtId="0" fontId="4" fillId="0" borderId="1" xfId="0" applyFont="1" applyBorder="1" applyAlignment="1" applyProtection="1">
      <alignment horizontal="center" vertical="center" wrapText="1"/>
    </xf>
    <xf numFmtId="0" fontId="0" fillId="0" borderId="0" xfId="0" applyFont="1" applyAlignment="1" applyProtection="1">
      <alignment horizontal="center" vertical="center" wrapText="1"/>
    </xf>
    <xf numFmtId="0" fontId="0" fillId="0" borderId="0" xfId="0" applyFont="1" applyAlignment="1" applyProtection="1">
      <alignment horizontal="right" vertical="center" wrapText="1"/>
    </xf>
    <xf numFmtId="3" fontId="0" fillId="0" borderId="0" xfId="0" applyNumberFormat="1" applyAlignment="1" applyProtection="1">
      <alignment horizontal="right" vertical="center" wrapText="1"/>
    </xf>
    <xf numFmtId="3" fontId="7" fillId="0" borderId="0" xfId="0" applyNumberFormat="1" applyFont="1" applyAlignment="1" applyProtection="1">
      <alignment vertical="center"/>
    </xf>
    <xf numFmtId="3" fontId="0" fillId="0" borderId="0" xfId="0" applyNumberFormat="1" applyAlignment="1" applyProtection="1">
      <alignment vertical="center"/>
    </xf>
    <xf numFmtId="3" fontId="7" fillId="0" borderId="0" xfId="0" applyNumberFormat="1" applyFont="1" applyAlignment="1" applyProtection="1">
      <alignment horizontal="right" vertical="center"/>
    </xf>
    <xf numFmtId="3" fontId="0" fillId="0" borderId="0" xfId="0" applyNumberFormat="1" applyAlignment="1" applyProtection="1">
      <alignment horizontal="right" vertical="center"/>
    </xf>
    <xf numFmtId="3" fontId="0" fillId="0" borderId="0" xfId="0" applyNumberFormat="1" applyAlignment="1" applyProtection="1">
      <alignment horizontal="left" vertical="center"/>
    </xf>
    <xf numFmtId="0" fontId="7" fillId="0" borderId="0" xfId="31" applyFont="1" applyAlignment="1" applyProtection="1">
      <alignment horizontal="right" vertical="center" wrapText="1"/>
    </xf>
    <xf numFmtId="0" fontId="4" fillId="0" borderId="0" xfId="31" applyFont="1" applyAlignment="1" applyProtection="1">
      <alignment horizontal="right" vertical="center" wrapText="1"/>
    </xf>
    <xf numFmtId="0" fontId="0" fillId="0" borderId="0" xfId="31" applyFont="1" applyAlignment="1" applyProtection="1">
      <alignment horizontal="right" vertical="center" wrapText="1"/>
    </xf>
    <xf numFmtId="3" fontId="7" fillId="0" borderId="0" xfId="31" applyNumberFormat="1" applyFont="1" applyAlignment="1" applyProtection="1">
      <alignment horizontal="right" vertical="center"/>
    </xf>
    <xf numFmtId="3" fontId="4" fillId="0" borderId="0" xfId="31" applyNumberFormat="1" applyFont="1" applyAlignment="1" applyProtection="1">
      <alignment horizontal="right" vertical="center"/>
    </xf>
    <xf numFmtId="3" fontId="4" fillId="0" borderId="0" xfId="31" applyNumberFormat="1" applyAlignment="1" applyProtection="1">
      <alignment vertical="center"/>
    </xf>
    <xf numFmtId="3" fontId="4" fillId="0" borderId="0" xfId="31" applyNumberFormat="1" applyAlignment="1" applyProtection="1">
      <alignment horizontal="right" vertical="center"/>
    </xf>
    <xf numFmtId="0" fontId="7" fillId="0" borderId="0" xfId="0" applyFont="1" applyAlignment="1" applyProtection="1">
      <alignment horizontal="right" vertical="center" wrapText="1"/>
    </xf>
    <xf numFmtId="0" fontId="4" fillId="0" borderId="0" xfId="0" applyFont="1" applyAlignment="1" applyProtection="1">
      <alignment horizontal="right" vertical="center" wrapText="1"/>
    </xf>
    <xf numFmtId="0" fontId="0" fillId="0" borderId="0" xfId="0" applyAlignment="1" applyProtection="1">
      <alignment horizontal="right" vertical="center"/>
    </xf>
    <xf numFmtId="0" fontId="0" fillId="0" borderId="0" xfId="0" applyAlignment="1" applyProtection="1">
      <alignment horizontal="right" vertical="center" wrapText="1"/>
    </xf>
    <xf numFmtId="3" fontId="0" fillId="0" borderId="0" xfId="58" applyNumberFormat="1" applyFont="1" applyFill="1" applyAlignment="1" applyProtection="1">
      <alignment vertical="center"/>
    </xf>
    <xf numFmtId="0" fontId="0" fillId="0" borderId="0" xfId="0" applyFont="1" applyAlignment="1" applyProtection="1">
      <alignment horizontal="left" vertical="top" wrapText="1"/>
    </xf>
    <xf numFmtId="0" fontId="0" fillId="0" borderId="0" xfId="2" applyFont="1" applyAlignment="1" applyProtection="1"/>
    <xf numFmtId="3" fontId="0" fillId="0" borderId="0" xfId="0" applyNumberFormat="1" applyFont="1" applyAlignment="1" applyProtection="1">
      <alignment vertical="center"/>
    </xf>
    <xf numFmtId="0" fontId="0" fillId="0" borderId="0" xfId="2" applyFont="1" applyAlignment="1" applyProtection="1">
      <alignment wrapText="1"/>
    </xf>
    <xf numFmtId="0" fontId="0" fillId="0" borderId="0" xfId="2" applyFont="1" applyFill="1" applyAlignment="1" applyProtection="1"/>
    <xf numFmtId="0" fontId="0" fillId="0" borderId="0" xfId="55" applyFont="1" applyAlignment="1" applyProtection="1"/>
    <xf numFmtId="0" fontId="0" fillId="0" borderId="0" xfId="0" applyFont="1" applyAlignment="1" applyProtection="1">
      <alignment horizontal="left" vertical="top"/>
    </xf>
    <xf numFmtId="0" fontId="4" fillId="0" borderId="0" xfId="0" applyFont="1" applyAlignment="1" applyProtection="1">
      <alignment wrapText="1"/>
    </xf>
    <xf numFmtId="0" fontId="7" fillId="0" borderId="0" xfId="0" applyFont="1" applyProtection="1"/>
    <xf numFmtId="3" fontId="0" fillId="0" borderId="0" xfId="0" applyNumberFormat="1" applyFont="1" applyAlignment="1" applyProtection="1">
      <alignment horizontal="right" vertical="center"/>
    </xf>
    <xf numFmtId="3" fontId="0" fillId="0" borderId="0" xfId="0" applyNumberFormat="1" applyFont="1" applyAlignment="1" applyProtection="1">
      <alignment vertical="center" wrapText="1"/>
    </xf>
    <xf numFmtId="3" fontId="4" fillId="0" borderId="0" xfId="0" applyNumberFormat="1" applyFont="1" applyFill="1" applyBorder="1" applyAlignment="1" applyProtection="1">
      <alignment vertical="center"/>
    </xf>
    <xf numFmtId="0" fontId="0" fillId="0" borderId="0" xfId="0" applyAlignment="1" applyProtection="1">
      <alignment horizontal="center" vertical="center" wrapText="1"/>
    </xf>
    <xf numFmtId="0" fontId="4" fillId="0" borderId="0" xfId="0" applyFont="1" applyAlignment="1" applyProtection="1">
      <alignment horizontal="center" vertical="center" wrapText="1"/>
    </xf>
    <xf numFmtId="0" fontId="5" fillId="0" borderId="0" xfId="0" applyFont="1" applyAlignment="1" applyProtection="1"/>
    <xf numFmtId="0" fontId="5" fillId="0" borderId="0" xfId="0" applyFont="1" applyAlignment="1" applyProtection="1">
      <alignment horizontal="left"/>
    </xf>
    <xf numFmtId="0" fontId="7" fillId="0" borderId="0" xfId="0" applyFont="1" applyAlignment="1" applyProtection="1">
      <alignment horizontal="center" vertical="center" wrapText="1"/>
    </xf>
    <xf numFmtId="0" fontId="4" fillId="0" borderId="0" xfId="0" applyNumberFormat="1" applyFont="1" applyAlignment="1" applyProtection="1">
      <alignment horizontal="left" vertical="center" wrapText="1"/>
    </xf>
    <xf numFmtId="0" fontId="26" fillId="0" borderId="0" xfId="19" applyFont="1" applyAlignment="1" applyProtection="1">
      <alignment horizontal="right"/>
    </xf>
    <xf numFmtId="0" fontId="7" fillId="0" borderId="0" xfId="0" applyNumberFormat="1" applyFont="1" applyAlignment="1" applyProtection="1"/>
    <xf numFmtId="0" fontId="3" fillId="0" borderId="0" xfId="0" applyFont="1" applyAlignment="1" applyProtection="1"/>
    <xf numFmtId="0" fontId="0" fillId="0" borderId="0" xfId="0" applyNumberFormat="1" applyFont="1" applyAlignment="1" applyProtection="1"/>
    <xf numFmtId="0" fontId="0" fillId="0" borderId="1" xfId="0" applyBorder="1" applyAlignment="1" applyProtection="1"/>
    <xf numFmtId="0" fontId="0" fillId="0" borderId="0" xfId="0" applyNumberFormat="1" applyAlignment="1" applyProtection="1"/>
    <xf numFmtId="0" fontId="0" fillId="0" borderId="0" xfId="0" applyNumberFormat="1" applyAlignment="1" applyProtection="1">
      <alignment wrapText="1"/>
    </xf>
    <xf numFmtId="0" fontId="0" fillId="0" borderId="0" xfId="0" applyFont="1" applyAlignment="1" applyProtection="1"/>
    <xf numFmtId="0" fontId="0" fillId="0" borderId="0" xfId="0" applyAlignment="1" applyProtection="1">
      <alignment wrapText="1"/>
    </xf>
    <xf numFmtId="0" fontId="0" fillId="0" borderId="0" xfId="0" applyAlignment="1" applyProtection="1">
      <alignment horizontal="left" vertical="top" wrapText="1"/>
    </xf>
    <xf numFmtId="0" fontId="0" fillId="0" borderId="0" xfId="0" applyAlignment="1" applyProtection="1">
      <alignment horizontal="left" vertical="top"/>
    </xf>
    <xf numFmtId="0" fontId="34" fillId="0" borderId="0" xfId="19" applyFont="1" applyAlignment="1" applyProtection="1">
      <alignment horizontal="justify" vertical="top" wrapText="1"/>
    </xf>
    <xf numFmtId="0" fontId="9" fillId="0" borderId="0" xfId="19" applyAlignment="1" applyProtection="1">
      <alignment horizontal="justify" vertical="top" wrapText="1"/>
    </xf>
    <xf numFmtId="0" fontId="0" fillId="0" borderId="0" xfId="0" applyAlignment="1" applyProtection="1">
      <alignment horizontal="left" wrapText="1"/>
    </xf>
    <xf numFmtId="0" fontId="0" fillId="0" borderId="0" xfId="2" applyNumberFormat="1" applyFont="1" applyBorder="1" applyAlignment="1" applyProtection="1">
      <alignment horizontal="justify" wrapText="1"/>
    </xf>
    <xf numFmtId="0" fontId="0" fillId="0" borderId="0" xfId="2" applyNumberFormat="1" applyFont="1" applyBorder="1" applyAlignment="1" applyProtection="1">
      <alignment wrapText="1"/>
    </xf>
    <xf numFmtId="0" fontId="32" fillId="0" borderId="0" xfId="0" applyFont="1" applyAlignment="1" applyProtection="1">
      <alignment wrapText="1"/>
    </xf>
    <xf numFmtId="0" fontId="32" fillId="0" borderId="0" xfId="0" applyFont="1" applyProtection="1"/>
    <xf numFmtId="0" fontId="4" fillId="0" borderId="0" xfId="2" applyNumberFormat="1" applyFont="1" applyBorder="1" applyAlignment="1" applyProtection="1">
      <alignment wrapText="1"/>
    </xf>
    <xf numFmtId="0" fontId="0" fillId="0" borderId="0" xfId="66" applyFont="1" applyAlignment="1" applyProtection="1">
      <alignment horizontal="justify"/>
    </xf>
    <xf numFmtId="0" fontId="4" fillId="0" borderId="0" xfId="66" applyFont="1" applyAlignment="1" applyProtection="1">
      <alignment horizontal="justify"/>
    </xf>
    <xf numFmtId="0" fontId="2" fillId="0" borderId="0" xfId="0" applyFont="1" applyAlignment="1" applyProtection="1"/>
    <xf numFmtId="0" fontId="2" fillId="0" borderId="0" xfId="0" applyFont="1" applyAlignment="1" applyProtection="1">
      <alignment horizontal="left"/>
    </xf>
    <xf numFmtId="0" fontId="0" fillId="0" borderId="0" xfId="0" applyAlignment="1" applyProtection="1">
      <alignment horizontal="left" vertical="center" wrapText="1"/>
    </xf>
    <xf numFmtId="0" fontId="32" fillId="0" borderId="0" xfId="0" applyFont="1" applyAlignment="1" applyProtection="1"/>
    <xf numFmtId="0" fontId="32" fillId="0" borderId="0" xfId="0" applyFont="1" applyBorder="1" applyProtection="1"/>
    <xf numFmtId="0" fontId="0" fillId="0" borderId="0" xfId="2" applyNumberFormat="1" applyFont="1" applyBorder="1" applyAlignment="1" applyProtection="1">
      <alignment horizontal="justify"/>
    </xf>
    <xf numFmtId="0" fontId="0" fillId="0" borderId="0" xfId="0" applyAlignment="1" applyProtection="1">
      <alignment horizontal="justify" vertical="center" wrapText="1"/>
    </xf>
    <xf numFmtId="0" fontId="32" fillId="0" borderId="0" xfId="0" applyFont="1" applyAlignment="1" applyProtection="1">
      <alignment vertical="center" wrapText="1"/>
    </xf>
    <xf numFmtId="0" fontId="32" fillId="0" borderId="0" xfId="0" applyFont="1" applyAlignment="1" applyProtection="1">
      <alignment vertical="center"/>
    </xf>
    <xf numFmtId="0" fontId="0" fillId="0" borderId="0" xfId="2" applyFont="1" applyFill="1" applyBorder="1" applyAlignment="1" applyProtection="1">
      <alignment horizontal="left" wrapText="1"/>
    </xf>
    <xf numFmtId="0" fontId="0" fillId="0" borderId="0" xfId="0" applyAlignment="1" applyProtection="1">
      <alignment horizontal="left"/>
    </xf>
    <xf numFmtId="0" fontId="0" fillId="0" borderId="0" xfId="0" applyAlignment="1" applyProtection="1">
      <alignment horizontal="justify" vertical="center"/>
    </xf>
    <xf numFmtId="0" fontId="0" fillId="0" borderId="0" xfId="0" applyAlignment="1" applyProtection="1">
      <alignment horizontal="justify"/>
    </xf>
    <xf numFmtId="0" fontId="0" fillId="0" borderId="0" xfId="31" applyFont="1" applyAlignment="1" applyProtection="1">
      <alignment horizontal="left"/>
    </xf>
    <xf numFmtId="0" fontId="4" fillId="0" borderId="0" xfId="69" applyFont="1" applyAlignment="1" applyProtection="1">
      <alignment horizontal="left" wrapText="1" indent="6"/>
    </xf>
    <xf numFmtId="0" fontId="1" fillId="0" borderId="0" xfId="69" applyAlignment="1" applyProtection="1">
      <alignment horizontal="left" wrapText="1" indent="6"/>
    </xf>
    <xf numFmtId="0" fontId="0" fillId="0" borderId="0" xfId="68" applyFont="1" applyAlignment="1" applyProtection="1">
      <alignment horizontal="left" wrapText="1" indent="4"/>
    </xf>
    <xf numFmtId="0" fontId="1" fillId="0" borderId="0" xfId="68" applyAlignment="1" applyProtection="1">
      <alignment horizontal="left" wrapText="1" indent="4"/>
    </xf>
    <xf numFmtId="0" fontId="4" fillId="0" borderId="0" xfId="31" applyFont="1" applyAlignment="1" applyProtection="1">
      <alignment horizontal="left" indent="2"/>
    </xf>
    <xf numFmtId="0" fontId="4" fillId="0" borderId="0" xfId="31" applyAlignment="1" applyProtection="1">
      <alignment horizontal="left" indent="2"/>
    </xf>
    <xf numFmtId="0" fontId="0" fillId="0" borderId="0" xfId="69" applyFont="1" applyAlignment="1" applyProtection="1">
      <alignment horizontal="left" wrapText="1" indent="6"/>
    </xf>
    <xf numFmtId="0" fontId="4" fillId="0" borderId="0" xfId="68" applyFont="1" applyAlignment="1" applyProtection="1">
      <alignment horizontal="left" wrapText="1" indent="4"/>
    </xf>
    <xf numFmtId="0" fontId="0" fillId="0" borderId="0" xfId="31" applyFont="1" applyAlignment="1" applyProtection="1"/>
    <xf numFmtId="0" fontId="4" fillId="0" borderId="0" xfId="31" applyAlignment="1" applyProtection="1"/>
    <xf numFmtId="0" fontId="0" fillId="0" borderId="0" xfId="31" applyFont="1" applyAlignment="1" applyProtection="1">
      <alignment horizontal="left" indent="2"/>
    </xf>
    <xf numFmtId="0" fontId="4" fillId="0" borderId="1" xfId="31" applyBorder="1" applyAlignment="1" applyProtection="1"/>
    <xf numFmtId="0" fontId="0" fillId="0" borderId="0" xfId="31" applyFont="1" applyAlignment="1" applyProtection="1">
      <alignment horizontal="left" wrapText="1" indent="2"/>
    </xf>
    <xf numFmtId="0" fontId="4" fillId="0" borderId="0" xfId="31" applyAlignment="1" applyProtection="1">
      <alignment horizontal="left" wrapText="1" indent="2"/>
    </xf>
    <xf numFmtId="0" fontId="0" fillId="0" borderId="0" xfId="0" applyAlignment="1" applyProtection="1"/>
    <xf numFmtId="0" fontId="0" fillId="0" borderId="0" xfId="0" applyAlignment="1" applyProtection="1">
      <alignment horizontal="justify" wrapText="1"/>
    </xf>
    <xf numFmtId="0" fontId="4" fillId="0" borderId="0" xfId="2" applyNumberFormat="1" applyFont="1" applyBorder="1" applyAlignment="1" applyProtection="1">
      <alignment horizontal="justify"/>
    </xf>
    <xf numFmtId="0" fontId="4" fillId="0" borderId="0" xfId="68" applyFont="1" applyProtection="1">
      <alignment horizontal="left" wrapText="1" indent="2"/>
    </xf>
    <xf numFmtId="0" fontId="1" fillId="0" borderId="0" xfId="68" applyProtection="1">
      <alignment horizontal="left" wrapText="1" indent="2"/>
    </xf>
    <xf numFmtId="0" fontId="5" fillId="0" borderId="0" xfId="31" applyFont="1" applyAlignment="1" applyProtection="1">
      <alignment horizontal="left"/>
    </xf>
    <xf numFmtId="0" fontId="7" fillId="0" borderId="0" xfId="31" applyNumberFormat="1" applyFont="1" applyAlignment="1" applyProtection="1"/>
    <xf numFmtId="0" fontId="3" fillId="0" borderId="0" xfId="31" applyFont="1" applyAlignment="1" applyProtection="1"/>
    <xf numFmtId="0" fontId="4" fillId="0" borderId="0" xfId="31" applyFont="1" applyAlignment="1" applyProtection="1"/>
    <xf numFmtId="0" fontId="4" fillId="0" borderId="0" xfId="69" applyFont="1" applyProtection="1">
      <alignment horizontal="left" wrapText="1" indent="4"/>
    </xf>
    <xf numFmtId="0" fontId="1" fillId="0" borderId="0" xfId="69" applyProtection="1">
      <alignment horizontal="left" wrapText="1" indent="4"/>
    </xf>
    <xf numFmtId="0" fontId="4" fillId="0" borderId="0" xfId="31" applyNumberFormat="1" applyFont="1" applyAlignment="1" applyProtection="1">
      <alignment horizontal="left" vertical="center" wrapText="1"/>
    </xf>
    <xf numFmtId="0" fontId="0" fillId="0" borderId="0" xfId="69" applyFont="1" applyProtection="1">
      <alignment horizontal="left" wrapText="1" indent="4"/>
    </xf>
    <xf numFmtId="0" fontId="0" fillId="0" borderId="0" xfId="2" applyFont="1" applyFill="1" applyAlignment="1" applyProtection="1">
      <alignment horizontal="justify" wrapText="1"/>
    </xf>
    <xf numFmtId="0" fontId="4" fillId="0" borderId="0" xfId="66" applyFont="1" applyAlignment="1" applyProtection="1">
      <alignment horizontal="justify" vertical="top"/>
    </xf>
    <xf numFmtId="0" fontId="0" fillId="0" borderId="0" xfId="0" applyAlignment="1" applyProtection="1">
      <alignment horizontal="justify" vertical="top"/>
    </xf>
    <xf numFmtId="0" fontId="0" fillId="0" borderId="0" xfId="68" applyFont="1" applyProtection="1">
      <alignment horizontal="left" wrapText="1" indent="2"/>
    </xf>
    <xf numFmtId="0" fontId="0" fillId="0" borderId="0" xfId="0" applyNumberFormat="1" applyAlignment="1" applyProtection="1">
      <alignment horizontal="left" vertical="center" wrapText="1"/>
    </xf>
    <xf numFmtId="0" fontId="32" fillId="0" borderId="0" xfId="0" applyFont="1" applyFill="1" applyProtection="1"/>
    <xf numFmtId="0" fontId="32" fillId="0" borderId="0" xfId="0" applyFont="1" applyAlignment="1" applyProtection="1">
      <alignment horizontal="left"/>
    </xf>
    <xf numFmtId="0" fontId="0" fillId="0" borderId="0" xfId="68" applyFont="1" applyAlignment="1" applyProtection="1">
      <alignment horizontal="left" wrapText="1"/>
    </xf>
    <xf numFmtId="0" fontId="4" fillId="0" borderId="0" xfId="0" applyFont="1" applyAlignment="1" applyProtection="1">
      <alignment horizontal="left" wrapText="1"/>
    </xf>
    <xf numFmtId="0" fontId="1" fillId="0" borderId="0" xfId="0" applyFont="1" applyAlignment="1" applyProtection="1">
      <alignment horizontal="left" wrapText="1"/>
    </xf>
    <xf numFmtId="0" fontId="4" fillId="0" borderId="0" xfId="0" applyFont="1" applyAlignment="1" applyProtection="1">
      <alignment wrapText="1"/>
    </xf>
    <xf numFmtId="0" fontId="1" fillId="0" borderId="0" xfId="0" applyFont="1" applyAlignment="1" applyProtection="1">
      <alignment wrapText="1"/>
    </xf>
    <xf numFmtId="0" fontId="4" fillId="0" borderId="0" xfId="0" applyFont="1" applyAlignment="1" applyProtection="1"/>
    <xf numFmtId="0" fontId="1" fillId="0" borderId="0" xfId="0" applyFont="1" applyAlignment="1" applyProtection="1"/>
    <xf numFmtId="0" fontId="4" fillId="0" borderId="0" xfId="0" applyNumberFormat="1" applyFont="1" applyAlignment="1" applyProtection="1">
      <alignment wrapText="1"/>
    </xf>
    <xf numFmtId="0" fontId="0" fillId="0" borderId="0" xfId="2" applyNumberFormat="1" applyFont="1" applyFill="1" applyBorder="1" applyAlignment="1" applyProtection="1">
      <alignment horizontal="justify" wrapText="1"/>
    </xf>
    <xf numFmtId="0" fontId="0" fillId="0" borderId="0" xfId="66" applyFont="1" applyAlignment="1" applyProtection="1">
      <alignment horizontal="justify" wrapText="1"/>
    </xf>
    <xf numFmtId="0" fontId="4" fillId="0" borderId="0" xfId="0" applyNumberFormat="1" applyFont="1" applyAlignment="1" applyProtection="1"/>
    <xf numFmtId="0" fontId="1" fillId="0" borderId="0" xfId="68" applyFont="1" applyProtection="1">
      <alignment horizontal="left" wrapText="1" indent="2"/>
    </xf>
    <xf numFmtId="0" fontId="0" fillId="0" borderId="0" xfId="0" applyFont="1" applyAlignment="1" applyProtection="1">
      <alignment wrapText="1"/>
    </xf>
    <xf numFmtId="0" fontId="0" fillId="0" borderId="0" xfId="0" applyFont="1" applyProtection="1"/>
    <xf numFmtId="0" fontId="5" fillId="0" borderId="0" xfId="0" applyFont="1" applyAlignment="1" applyProtection="1">
      <alignment wrapText="1"/>
    </xf>
    <xf numFmtId="0" fontId="5" fillId="0" borderId="0" xfId="0" applyFont="1" applyAlignment="1" applyProtection="1">
      <alignment horizontal="left" wrapText="1"/>
    </xf>
    <xf numFmtId="0" fontId="0" fillId="0" borderId="0" xfId="0" applyFont="1" applyFill="1" applyAlignment="1" applyProtection="1"/>
    <xf numFmtId="0" fontId="0" fillId="0" borderId="0" xfId="0" applyFill="1" applyAlignment="1" applyProtection="1">
      <alignment wrapText="1"/>
    </xf>
    <xf numFmtId="0" fontId="0" fillId="0" borderId="0" xfId="0" applyFill="1" applyAlignment="1" applyProtection="1"/>
    <xf numFmtId="0" fontId="4" fillId="0" borderId="0" xfId="68" applyFont="1" applyFill="1" applyProtection="1">
      <alignment horizontal="left" wrapText="1" indent="2"/>
    </xf>
    <xf numFmtId="0" fontId="1" fillId="0" borderId="0" xfId="68" applyFill="1" applyProtection="1">
      <alignment horizontal="left" wrapText="1" indent="2"/>
    </xf>
    <xf numFmtId="0" fontId="0" fillId="0" borderId="0" xfId="0" applyNumberFormat="1" applyFill="1" applyAlignment="1" applyProtection="1">
      <alignment horizontal="left" vertical="center" wrapText="1"/>
    </xf>
    <xf numFmtId="0" fontId="4" fillId="0" borderId="0" xfId="0" applyNumberFormat="1" applyFont="1" applyFill="1" applyAlignment="1" applyProtection="1">
      <alignment horizontal="left" vertical="center" wrapText="1"/>
    </xf>
    <xf numFmtId="0" fontId="7" fillId="0" borderId="0" xfId="0" applyNumberFormat="1" applyFont="1" applyFill="1" applyAlignment="1" applyProtection="1"/>
    <xf numFmtId="0" fontId="3" fillId="0" borderId="0" xfId="0" applyFont="1" applyFill="1" applyAlignment="1" applyProtection="1"/>
    <xf numFmtId="0" fontId="0" fillId="0" borderId="0" xfId="68" applyFont="1" applyFill="1" applyProtection="1">
      <alignment horizontal="left" wrapText="1" indent="2"/>
    </xf>
    <xf numFmtId="0" fontId="1" fillId="0" borderId="0" xfId="68" applyFont="1" applyFill="1" applyProtection="1">
      <alignment horizontal="left" wrapText="1" indent="2"/>
    </xf>
    <xf numFmtId="0" fontId="4" fillId="0" borderId="0" xfId="0" applyFont="1" applyFill="1" applyAlignment="1" applyProtection="1"/>
    <xf numFmtId="0" fontId="0" fillId="0" borderId="0" xfId="2" applyFont="1" applyAlignment="1" applyProtection="1">
      <alignment horizontal="justify"/>
    </xf>
    <xf numFmtId="0" fontId="4" fillId="0" borderId="0" xfId="2" applyFont="1" applyAlignment="1" applyProtection="1">
      <alignment horizontal="justify"/>
    </xf>
    <xf numFmtId="0" fontId="4" fillId="0" borderId="0" xfId="0" applyFont="1" applyAlignment="1" applyProtection="1">
      <alignment horizontal="left" vertical="top" wrapText="1"/>
    </xf>
    <xf numFmtId="0" fontId="0" fillId="0" borderId="1" xfId="0" applyFill="1" applyBorder="1" applyAlignment="1" applyProtection="1"/>
    <xf numFmtId="0" fontId="7" fillId="0" borderId="0" xfId="0" applyFont="1" applyAlignment="1" applyProtection="1"/>
    <xf numFmtId="0" fontId="0" fillId="0" borderId="0" xfId="2" applyFont="1" applyAlignment="1" applyProtection="1">
      <alignment horizontal="left" wrapText="1"/>
    </xf>
    <xf numFmtId="0" fontId="0" fillId="0" borderId="0" xfId="0" applyNumberFormat="1" applyAlignment="1" applyProtection="1">
      <alignment horizontal="left" wrapText="1"/>
    </xf>
    <xf numFmtId="0" fontId="0" fillId="0" borderId="1" xfId="0" applyBorder="1" applyAlignment="1" applyProtection="1">
      <alignment wrapText="1"/>
    </xf>
    <xf numFmtId="0" fontId="0" fillId="0" borderId="0" xfId="2" applyNumberFormat="1" applyFont="1" applyBorder="1" applyAlignment="1" applyProtection="1">
      <alignment vertical="top" wrapText="1"/>
    </xf>
    <xf numFmtId="0" fontId="0" fillId="0" borderId="0" xfId="66" applyFont="1" applyAlignment="1" applyProtection="1">
      <alignment horizontal="justify" vertical="top"/>
    </xf>
    <xf numFmtId="0" fontId="0" fillId="0" borderId="0" xfId="0" applyAlignment="1" applyProtection="1">
      <alignment vertical="top" wrapText="1"/>
    </xf>
    <xf numFmtId="0" fontId="7" fillId="0" borderId="0" xfId="0" applyNumberFormat="1" applyFont="1" applyAlignment="1" applyProtection="1">
      <alignment wrapText="1"/>
    </xf>
    <xf numFmtId="0" fontId="3" fillId="0" borderId="0" xfId="0" applyFont="1" applyAlignment="1" applyProtection="1">
      <alignment wrapText="1"/>
    </xf>
    <xf numFmtId="0" fontId="7" fillId="0" borderId="0" xfId="0" applyFont="1" applyAlignment="1" applyProtection="1">
      <alignment wrapText="1"/>
    </xf>
    <xf numFmtId="0" fontId="0" fillId="0" borderId="0" xfId="0" applyFont="1" applyAlignment="1" applyProtection="1">
      <alignment horizontal="left" vertical="top" wrapText="1"/>
    </xf>
    <xf numFmtId="0" fontId="0" fillId="0" borderId="0" xfId="0" applyFont="1" applyAlignment="1" applyProtection="1">
      <alignment horizontal="right" vertical="top" wrapText="1"/>
    </xf>
    <xf numFmtId="0" fontId="0" fillId="0" borderId="0" xfId="0" applyAlignment="1" applyProtection="1">
      <alignment horizontal="right" vertical="top" wrapText="1"/>
    </xf>
    <xf numFmtId="0" fontId="0" fillId="0" borderId="0" xfId="0" applyFont="1" applyAlignment="1" applyProtection="1">
      <alignment horizontal="center" wrapText="1"/>
    </xf>
    <xf numFmtId="0" fontId="0" fillId="0" borderId="0" xfId="0" applyFont="1" applyAlignment="1" applyProtection="1">
      <alignment horizontal="center"/>
    </xf>
    <xf numFmtId="0" fontId="7" fillId="0" borderId="0" xfId="0" applyFont="1" applyAlignment="1" applyProtection="1">
      <alignment horizontal="right" vertical="top" wrapText="1"/>
    </xf>
    <xf numFmtId="0" fontId="3" fillId="0" borderId="0" xfId="0" applyFont="1" applyAlignment="1" applyProtection="1">
      <alignment horizontal="right" vertical="top" wrapText="1"/>
    </xf>
    <xf numFmtId="0" fontId="13" fillId="0" borderId="0" xfId="61" applyFont="1" applyFill="1" applyBorder="1" applyAlignment="1" applyProtection="1">
      <alignment horizontal="lef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7" fillId="0" borderId="2" xfId="0" applyNumberFormat="1" applyFont="1" applyBorder="1" applyAlignment="1" applyProtection="1">
      <alignment wrapText="1"/>
    </xf>
    <xf numFmtId="0" fontId="3" fillId="0" borderId="2" xfId="0" applyFont="1" applyBorder="1" applyAlignment="1" applyProtection="1">
      <alignment wrapText="1"/>
    </xf>
    <xf numFmtId="0" fontId="4" fillId="0" borderId="0" xfId="0" applyFont="1" applyAlignment="1" applyProtection="1">
      <alignment horizontal="left" vertical="center" wrapText="1"/>
    </xf>
    <xf numFmtId="0" fontId="0" fillId="0" borderId="0" xfId="2" applyNumberFormat="1" applyFont="1" applyBorder="1" applyAlignment="1" applyProtection="1">
      <alignment horizontal="justify" vertical="top"/>
    </xf>
    <xf numFmtId="0" fontId="4" fillId="0" borderId="0" xfId="2" applyNumberFormat="1" applyFont="1" applyBorder="1" applyAlignment="1" applyProtection="1">
      <alignment horizontal="justify" vertical="top"/>
    </xf>
    <xf numFmtId="0" fontId="7" fillId="0" borderId="0" xfId="0" applyNumberFormat="1" applyFont="1" applyBorder="1" applyAlignment="1" applyProtection="1">
      <alignment wrapText="1"/>
    </xf>
    <xf numFmtId="0" fontId="0" fillId="0" borderId="0" xfId="2" applyNumberFormat="1" applyFont="1" applyBorder="1" applyAlignment="1" applyProtection="1">
      <alignment horizontal="left" wrapText="1"/>
    </xf>
    <xf numFmtId="0" fontId="0" fillId="0" borderId="0" xfId="2" applyNumberFormat="1" applyFont="1" applyBorder="1" applyAlignment="1" applyProtection="1">
      <alignment vertical="top"/>
    </xf>
    <xf numFmtId="0" fontId="0" fillId="0" borderId="0" xfId="2" applyNumberFormat="1" applyFont="1" applyBorder="1" applyAlignment="1" applyProtection="1">
      <alignment horizontal="justify" vertical="top" wrapText="1"/>
    </xf>
    <xf numFmtId="0" fontId="4" fillId="0" borderId="0" xfId="2" applyNumberFormat="1" applyFont="1" applyBorder="1" applyAlignment="1" applyProtection="1">
      <alignment horizontal="justify" vertical="top" wrapText="1"/>
    </xf>
    <xf numFmtId="0" fontId="4" fillId="0" borderId="0" xfId="42" applyProtection="1">
      <alignment vertical="top"/>
    </xf>
    <xf numFmtId="0" fontId="0" fillId="0" borderId="0" xfId="0" applyFont="1" applyAlignment="1" applyProtection="1">
      <alignment horizontal="justify" wrapText="1"/>
    </xf>
    <xf numFmtId="0" fontId="27" fillId="0" borderId="0" xfId="19" applyFont="1" applyAlignment="1" applyProtection="1">
      <alignment horizontal="right"/>
    </xf>
    <xf numFmtId="0" fontId="0" fillId="0" borderId="0" xfId="0" applyFont="1" applyAlignment="1" applyProtection="1">
      <alignment horizontal="justify"/>
    </xf>
    <xf numFmtId="0" fontId="0" fillId="0" borderId="0" xfId="1" applyFont="1" applyAlignment="1" applyProtection="1">
      <alignment horizontal="justify"/>
    </xf>
    <xf numFmtId="0" fontId="4" fillId="0" borderId="0" xfId="0" applyFont="1" applyProtection="1"/>
    <xf numFmtId="0" fontId="0" fillId="0" borderId="0" xfId="0" applyProtection="1"/>
    <xf numFmtId="0" fontId="0" fillId="0" borderId="1" xfId="0" applyBorder="1" applyProtection="1"/>
    <xf numFmtId="0" fontId="0" fillId="0" borderId="0" xfId="0" applyAlignment="1" applyProtection="1">
      <alignment horizontal="center" vertical="top"/>
    </xf>
    <xf numFmtId="0" fontId="0" fillId="0" borderId="0" xfId="0" applyAlignment="1" applyProtection="1">
      <alignment horizontal="center" vertical="top" wrapText="1"/>
    </xf>
    <xf numFmtId="0" fontId="0" fillId="0" borderId="0" xfId="0" applyFont="1" applyBorder="1" applyAlignment="1" applyProtection="1"/>
    <xf numFmtId="0" fontId="0" fillId="0" borderId="0" xfId="0" applyBorder="1" applyAlignment="1" applyProtection="1">
      <alignment horizontal="left" wrapText="1" indent="2"/>
    </xf>
    <xf numFmtId="0" fontId="0" fillId="0" borderId="0" xfId="0" applyFont="1" applyBorder="1" applyAlignment="1" applyProtection="1">
      <alignment horizontal="left" wrapText="1" indent="2"/>
    </xf>
    <xf numFmtId="0" fontId="7" fillId="0" borderId="0" xfId="0" applyNumberFormat="1" applyFont="1" applyBorder="1" applyAlignment="1" applyProtection="1"/>
    <xf numFmtId="0" fontId="3" fillId="0" borderId="0" xfId="0" applyFont="1" applyBorder="1" applyAlignment="1" applyProtection="1"/>
    <xf numFmtId="0" fontId="7" fillId="0" borderId="0" xfId="0" applyFont="1" applyBorder="1" applyAlignment="1" applyProtection="1">
      <alignment wrapText="1"/>
    </xf>
    <xf numFmtId="0" fontId="3" fillId="0" borderId="0" xfId="0" applyFont="1" applyBorder="1" applyAlignment="1" applyProtection="1">
      <alignment wrapText="1"/>
    </xf>
    <xf numFmtId="0" fontId="0" fillId="0" borderId="0" xfId="0" applyAlignment="1" applyProtection="1">
      <alignment horizontal="center"/>
    </xf>
    <xf numFmtId="0" fontId="4" fillId="0" borderId="0" xfId="68" applyFont="1" applyAlignment="1" applyProtection="1">
      <alignment horizontal="left" wrapText="1"/>
    </xf>
    <xf numFmtId="0" fontId="1" fillId="0" borderId="0" xfId="68" applyAlignment="1" applyProtection="1">
      <alignment horizontal="left" wrapText="1"/>
    </xf>
    <xf numFmtId="0" fontId="4" fillId="0" borderId="0" xfId="69" applyFont="1" applyAlignment="1" applyProtection="1">
      <alignment horizontal="left" wrapText="1" indent="2"/>
    </xf>
    <xf numFmtId="0" fontId="1" fillId="0" borderId="0" xfId="69" applyAlignment="1" applyProtection="1">
      <alignment horizontal="left" wrapText="1" indent="2"/>
    </xf>
    <xf numFmtId="0" fontId="32" fillId="0" borderId="0" xfId="0" applyFont="1" applyAlignment="1" applyProtection="1">
      <alignment horizontal="left" wrapText="1" indent="2"/>
    </xf>
    <xf numFmtId="0" fontId="0" fillId="0" borderId="0" xfId="0" applyNumberFormat="1" applyAlignment="1" applyProtection="1">
      <alignment horizontal="left" vertical="center"/>
    </xf>
    <xf numFmtId="0" fontId="4" fillId="0" borderId="0" xfId="0" applyNumberFormat="1" applyFont="1" applyAlignment="1" applyProtection="1">
      <alignment horizontal="left" vertical="center"/>
    </xf>
    <xf numFmtId="0" fontId="0" fillId="0" borderId="0" xfId="0" applyBorder="1" applyAlignment="1" applyProtection="1">
      <alignment wrapText="1"/>
    </xf>
    <xf numFmtId="0" fontId="0" fillId="0" borderId="0" xfId="56" applyFont="1" applyProtection="1">
      <alignment vertical="top"/>
    </xf>
    <xf numFmtId="0" fontId="0" fillId="0" borderId="0" xfId="0" applyNumberFormat="1" applyFill="1" applyBorder="1" applyAlignment="1" applyProtection="1">
      <alignment horizontal="left" indent="2"/>
    </xf>
    <xf numFmtId="0" fontId="0" fillId="0" borderId="0" xfId="0" applyNumberFormat="1" applyFill="1" applyBorder="1" applyAlignment="1" applyProtection="1">
      <alignment horizontal="left" indent="4"/>
    </xf>
    <xf numFmtId="0" fontId="7" fillId="0" borderId="0" xfId="0" applyNumberFormat="1" applyFont="1" applyFill="1" applyBorder="1" applyAlignment="1" applyProtection="1">
      <alignment horizontal="left"/>
    </xf>
    <xf numFmtId="0" fontId="0" fillId="0" borderId="0" xfId="0" applyFill="1" applyBorder="1" applyAlignment="1" applyProtection="1">
      <alignment horizontal="left" indent="4"/>
    </xf>
    <xf numFmtId="0" fontId="0" fillId="0" borderId="0" xfId="0" applyAlignment="1" applyProtection="1">
      <alignment horizontal="left" indent="4"/>
    </xf>
    <xf numFmtId="0" fontId="4" fillId="0" borderId="0" xfId="0" applyFont="1" applyAlignment="1" applyProtection="1">
      <alignment horizontal="left" indent="4"/>
    </xf>
    <xf numFmtId="0" fontId="0" fillId="0" borderId="0" xfId="0" applyAlignment="1" applyProtection="1">
      <alignment horizontal="left" indent="2"/>
    </xf>
    <xf numFmtId="0" fontId="4" fillId="0" borderId="0" xfId="0" applyFont="1" applyAlignment="1" applyProtection="1">
      <alignment horizontal="left" indent="2"/>
    </xf>
    <xf numFmtId="0" fontId="7" fillId="0" borderId="0" xfId="0" applyFont="1" applyAlignment="1" applyProtection="1">
      <alignment horizontal="left"/>
    </xf>
    <xf numFmtId="0" fontId="0" fillId="0" borderId="0" xfId="0" applyFont="1" applyAlignment="1" applyProtection="1">
      <alignment horizontal="left" indent="2"/>
    </xf>
    <xf numFmtId="0" fontId="7" fillId="0" borderId="0" xfId="0" applyFont="1" applyAlignment="1" applyProtection="1">
      <alignment horizontal="left" wrapText="1"/>
    </xf>
    <xf numFmtId="0" fontId="0" fillId="0" borderId="0" xfId="0" applyAlignment="1" applyProtection="1">
      <alignment horizontal="left" wrapText="1" indent="2"/>
    </xf>
    <xf numFmtId="0" fontId="7" fillId="0" borderId="0" xfId="0" applyNumberFormat="1" applyFont="1" applyBorder="1" applyAlignment="1" applyProtection="1">
      <alignment horizontal="left" wrapText="1"/>
    </xf>
    <xf numFmtId="0" fontId="0" fillId="0" borderId="0" xfId="0" applyNumberFormat="1" applyFont="1" applyAlignment="1" applyProtection="1">
      <alignment horizontal="left" wrapText="1"/>
    </xf>
    <xf numFmtId="0" fontId="4" fillId="0" borderId="0" xfId="0" applyFont="1" applyAlignment="1" applyProtection="1">
      <alignment horizontal="left"/>
    </xf>
    <xf numFmtId="0" fontId="9" fillId="0" borderId="0" xfId="19" applyAlignment="1" applyProtection="1">
      <alignment horizontal="left"/>
    </xf>
  </cellXfs>
  <cellStyles count="73">
    <cellStyle name="          _x000d__x000a_386grabber=VGA.3GR_x000d__x000a_" xfId="1"/>
    <cellStyle name="          _x000d__x000a_386grabber=VGA.3GR_x000d__x000a_ 2" xfId="2"/>
    <cellStyle name="Base 0 dec" xfId="3"/>
    <cellStyle name="Base 0 dec 2" xfId="4"/>
    <cellStyle name="Base 1 dec" xfId="5"/>
    <cellStyle name="Base 2 dec" xfId="6"/>
    <cellStyle name="Capitulo" xfId="7"/>
    <cellStyle name="Dec(1)" xfId="8"/>
    <cellStyle name="Dec(2)" xfId="9"/>
    <cellStyle name="Descripciones" xfId="10"/>
    <cellStyle name="Descripciones 2" xfId="11"/>
    <cellStyle name="Enc. der" xfId="12"/>
    <cellStyle name="Enc. der 2" xfId="13"/>
    <cellStyle name="Enc. izq" xfId="14"/>
    <cellStyle name="Enc. izq 2" xfId="15"/>
    <cellStyle name="entero" xfId="16"/>
    <cellStyle name="estilo 1" xfId="17"/>
    <cellStyle name="Etiqueta" xfId="18"/>
    <cellStyle name="Hipervínculo" xfId="19" builtinId="8" customBuiltin="1"/>
    <cellStyle name="Hipervínculo 2" xfId="20"/>
    <cellStyle name="Linea Inferior" xfId="21"/>
    <cellStyle name="Linea Inferior 2" xfId="22"/>
    <cellStyle name="Linea Superior" xfId="23"/>
    <cellStyle name="Linea Superior 2" xfId="24"/>
    <cellStyle name="Linea Tipo" xfId="25"/>
    <cellStyle name="Linea Tipo 2" xfId="26"/>
    <cellStyle name="miles" xfId="27"/>
    <cellStyle name="Miles 1 dec" xfId="28"/>
    <cellStyle name="miles_c09-02" xfId="29"/>
    <cellStyle name="Millares" xfId="30" builtinId="3"/>
    <cellStyle name="Normal" xfId="0" builtinId="0" customBuiltin="1"/>
    <cellStyle name="Normal 2" xfId="31"/>
    <cellStyle name="Normal 2 10" xfId="32"/>
    <cellStyle name="Normal 2 11" xfId="33"/>
    <cellStyle name="Normal 2 12" xfId="34"/>
    <cellStyle name="Normal 2 13" xfId="35"/>
    <cellStyle name="Normal 2 14" xfId="36"/>
    <cellStyle name="Normal 2 15" xfId="37"/>
    <cellStyle name="Normal 2 16" xfId="38"/>
    <cellStyle name="Normal 2 17" xfId="39"/>
    <cellStyle name="Normal 2 18" xfId="40"/>
    <cellStyle name="Normal 2 19" xfId="41"/>
    <cellStyle name="Normal 2 2" xfId="42"/>
    <cellStyle name="Normal 2 2 2" xfId="43"/>
    <cellStyle name="Normal 2 20" xfId="44"/>
    <cellStyle name="Normal 2 21" xfId="45"/>
    <cellStyle name="Normal 2 22" xfId="46"/>
    <cellStyle name="Normal 2 23" xfId="47"/>
    <cellStyle name="Normal 2 3" xfId="48"/>
    <cellStyle name="Normal 2 4" xfId="49"/>
    <cellStyle name="Normal 2 5" xfId="50"/>
    <cellStyle name="Normal 2 6" xfId="51"/>
    <cellStyle name="Normal 2 7" xfId="52"/>
    <cellStyle name="Normal 2 8" xfId="53"/>
    <cellStyle name="Normal 2 9" xfId="54"/>
    <cellStyle name="Normal 3" xfId="55"/>
    <cellStyle name="Normal 3 2" xfId="56"/>
    <cellStyle name="Normal 4" xfId="57"/>
    <cellStyle name="Normal 5" xfId="58"/>
    <cellStyle name="Normal 6" xfId="59"/>
    <cellStyle name="Normal 7" xfId="60"/>
    <cellStyle name="Normal_Hoja2" xfId="61"/>
    <cellStyle name="Num. cuadro" xfId="62"/>
    <cellStyle name="Num. cuadro 2" xfId="63"/>
    <cellStyle name="Num. cuadro_G422-04" xfId="64"/>
    <cellStyle name="Pie" xfId="65"/>
    <cellStyle name="Pie 2" xfId="66"/>
    <cellStyle name="Pie_G422-04" xfId="67"/>
    <cellStyle name="sangria_n1" xfId="68"/>
    <cellStyle name="sangria_n2" xfId="69"/>
    <cellStyle name="Titulo" xfId="70"/>
    <cellStyle name="Titulo 2" xfId="71"/>
    <cellStyle name="Titulo_G422-04" xfId="7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3" Type="http://schemas.openxmlformats.org/officeDocument/2006/relationships/customXml" Target="../customXml/item4.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0"/>
      <c:rotY val="0"/>
      <c:depthPercent val="100"/>
      <c:rAngAx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6.1633328342678897E-3"/>
          <c:y val="1.0840137089624341E-2"/>
          <c:w val="0.98767408669142964"/>
          <c:h val="0.8157204333198218"/>
        </c:manualLayout>
      </c:layout>
      <c:bar3DChart>
        <c:barDir val="col"/>
        <c:grouping val="clustered"/>
        <c:varyColors val="0"/>
        <c:ser>
          <c:idx val="0"/>
          <c:order val="0"/>
          <c:spPr>
            <a:solidFill>
              <a:schemeClr val="tx2"/>
            </a:solidFill>
            <a:ln w="12700">
              <a:solidFill>
                <a:srgbClr val="000000"/>
              </a:solidFill>
              <a:prstDash val="solid"/>
            </a:ln>
            <a:scene3d>
              <a:camera prst="orthographicFront"/>
              <a:lightRig rig="threePt" dir="t"/>
            </a:scene3d>
            <a:sp3d>
              <a:bevelT prst="angle"/>
              <a:contourClr>
                <a:srgbClr val="000000"/>
              </a:contourClr>
            </a:sp3d>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 5.1'!$F$5:$F$10</c:f>
              <c:strCache>
                <c:ptCount val="6"/>
                <c:pt idx="0">
                  <c:v>1 a 4
camas</c:v>
                </c:pt>
                <c:pt idx="1">
                  <c:v>5 a 9
camas</c:v>
                </c:pt>
                <c:pt idx="2">
                  <c:v>10 a 14
camas</c:v>
                </c:pt>
                <c:pt idx="3">
                  <c:v>15 a 24
camas</c:v>
                </c:pt>
                <c:pt idx="4">
                  <c:v>25 a 49
camas</c:v>
                </c:pt>
                <c:pt idx="5">
                  <c:v>50 y más
camas</c:v>
                </c:pt>
              </c:strCache>
            </c:strRef>
          </c:cat>
          <c:val>
            <c:numRef>
              <c:f>'G 5.1'!$G$5:$G$10</c:f>
              <c:numCache>
                <c:formatCode>General</c:formatCode>
                <c:ptCount val="6"/>
                <c:pt idx="0">
                  <c:v>39</c:v>
                </c:pt>
                <c:pt idx="1">
                  <c:v>65</c:v>
                </c:pt>
                <c:pt idx="2">
                  <c:v>30</c:v>
                </c:pt>
                <c:pt idx="3">
                  <c:v>12</c:v>
                </c:pt>
                <c:pt idx="4">
                  <c:v>6</c:v>
                </c:pt>
                <c:pt idx="5">
                  <c:v>1</c:v>
                </c:pt>
              </c:numCache>
            </c:numRef>
          </c:val>
          <c:extLst>
            <c:ext xmlns:c16="http://schemas.microsoft.com/office/drawing/2014/chart" uri="{C3380CC4-5D6E-409C-BE32-E72D297353CC}">
              <c16:uniqueId val="{00000000-01D4-48CF-8678-75B0F740B388}"/>
            </c:ext>
          </c:extLst>
        </c:ser>
        <c:ser>
          <c:idx val="1"/>
          <c:order val="1"/>
          <c:spPr>
            <a:solidFill>
              <a:schemeClr val="accent3">
                <a:lumMod val="75000"/>
              </a:schemeClr>
            </a:solidFill>
            <a:ln>
              <a:solidFill>
                <a:sysClr val="windowText" lastClr="000000"/>
              </a:solidFill>
            </a:ln>
            <a:scene3d>
              <a:camera prst="orthographicFront"/>
              <a:lightRig rig="threePt" dir="t"/>
            </a:scene3d>
            <a:sp3d>
              <a:bevelT/>
              <a:contourClr>
                <a:srgbClr val="000000"/>
              </a:contourClr>
            </a:sp3d>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 5.1'!$F$5:$F$10</c:f>
              <c:strCache>
                <c:ptCount val="6"/>
                <c:pt idx="0">
                  <c:v>1 a 4
camas</c:v>
                </c:pt>
                <c:pt idx="1">
                  <c:v>5 a 9
camas</c:v>
                </c:pt>
                <c:pt idx="2">
                  <c:v>10 a 14
camas</c:v>
                </c:pt>
                <c:pt idx="3">
                  <c:v>15 a 24
camas</c:v>
                </c:pt>
                <c:pt idx="4">
                  <c:v>25 a 49
camas</c:v>
                </c:pt>
                <c:pt idx="5">
                  <c:v>50 y más
camas</c:v>
                </c:pt>
              </c:strCache>
            </c:strRef>
          </c:cat>
          <c:val>
            <c:numRef>
              <c:f>'G 5.1'!$H$5:$H$10</c:f>
              <c:numCache>
                <c:formatCode>General</c:formatCode>
                <c:ptCount val="6"/>
                <c:pt idx="0">
                  <c:v>38</c:v>
                </c:pt>
                <c:pt idx="1">
                  <c:v>66</c:v>
                </c:pt>
                <c:pt idx="2">
                  <c:v>29</c:v>
                </c:pt>
                <c:pt idx="3">
                  <c:v>11</c:v>
                </c:pt>
                <c:pt idx="4">
                  <c:v>6</c:v>
                </c:pt>
                <c:pt idx="5">
                  <c:v>1</c:v>
                </c:pt>
              </c:numCache>
            </c:numRef>
          </c:val>
          <c:extLst>
            <c:ext xmlns:c16="http://schemas.microsoft.com/office/drawing/2014/chart" uri="{C3380CC4-5D6E-409C-BE32-E72D297353CC}">
              <c16:uniqueId val="{00000001-01D4-48CF-8678-75B0F740B388}"/>
            </c:ext>
          </c:extLst>
        </c:ser>
        <c:dLbls>
          <c:showLegendKey val="0"/>
          <c:showVal val="0"/>
          <c:showCatName val="0"/>
          <c:showSerName val="0"/>
          <c:showPercent val="0"/>
          <c:showBubbleSize val="0"/>
        </c:dLbls>
        <c:gapWidth val="30"/>
        <c:shape val="box"/>
        <c:axId val="2103082320"/>
        <c:axId val="1"/>
        <c:axId val="0"/>
      </c:bar3DChart>
      <c:catAx>
        <c:axId val="2103082320"/>
        <c:scaling>
          <c:orientation val="minMax"/>
        </c:scaling>
        <c:delete val="0"/>
        <c:axPos val="b"/>
        <c:numFmt formatCode="General" sourceLinked="1"/>
        <c:majorTickMark val="out"/>
        <c:minorTickMark val="none"/>
        <c:tickLblPos val="low"/>
        <c:spPr>
          <a:ln w="9525">
            <a:noFill/>
          </a:ln>
        </c:spPr>
        <c:txPr>
          <a:bodyPr rot="0" vert="horz"/>
          <a:lstStyle/>
          <a:p>
            <a:pPr>
              <a:defRPr sz="800" b="0" i="0" u="none" strike="noStrike" baseline="0">
                <a:solidFill>
                  <a:srgbClr val="000000"/>
                </a:solidFill>
                <a:latin typeface="Arial"/>
                <a:ea typeface="Arial"/>
                <a:cs typeface="Arial"/>
              </a:defRPr>
            </a:pPr>
            <a:endParaRPr lang="es-MX"/>
          </a:p>
        </c:txPr>
        <c:crossAx val="1"/>
        <c:crosses val="autoZero"/>
        <c:auto val="1"/>
        <c:lblAlgn val="ctr"/>
        <c:lblOffset val="100"/>
        <c:tickLblSkip val="1"/>
        <c:tickMarkSkip val="1"/>
        <c:noMultiLvlLbl val="0"/>
      </c:catAx>
      <c:valAx>
        <c:axId val="1"/>
        <c:scaling>
          <c:orientation val="minMax"/>
        </c:scaling>
        <c:delete val="1"/>
        <c:axPos val="l"/>
        <c:numFmt formatCode="General" sourceLinked="1"/>
        <c:majorTickMark val="out"/>
        <c:minorTickMark val="none"/>
        <c:tickLblPos val="nextTo"/>
        <c:crossAx val="2103082320"/>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144" r="0.75000000000000144" t="1" header="0" footer="0"/>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80"/>
      <c:depthPercent val="2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7.9872204472843638E-3"/>
          <c:y val="1.6447394838666161E-2"/>
          <c:w val="0.98668796592119257"/>
          <c:h val="0.97556583777543271"/>
        </c:manualLayout>
      </c:layout>
      <c:bar3DChart>
        <c:barDir val="col"/>
        <c:grouping val="clustered"/>
        <c:varyColors val="0"/>
        <c:ser>
          <c:idx val="0"/>
          <c:order val="0"/>
          <c:spPr>
            <a:solidFill>
              <a:schemeClr val="accent3">
                <a:lumMod val="75000"/>
              </a:schemeClr>
            </a:solidFill>
            <a:ln w="12700">
              <a:solidFill>
                <a:srgbClr val="000000"/>
              </a:solidFill>
              <a:prstDash val="solid"/>
            </a:ln>
            <a:scene3d>
              <a:camera prst="orthographicFront"/>
              <a:lightRig rig="threePt" dir="t"/>
            </a:scene3d>
            <a:sp3d>
              <a:bevelT w="95250" h="44450" prst="angle"/>
              <a:bevelB w="44450" prst="angle"/>
              <a:contourClr>
                <a:srgbClr val="000000"/>
              </a:contourClr>
            </a:sp3d>
          </c:spPr>
          <c:invertIfNegative val="0"/>
          <c:dLbls>
            <c:dLbl>
              <c:idx val="0"/>
              <c:layout>
                <c:manualLayout>
                  <c:x val="8.5197018104366425E-3"/>
                  <c:y val="-3.9360393603936041E-2"/>
                </c:manualLayout>
              </c:layout>
              <c:spPr/>
              <c:txPr>
                <a:bodyPr/>
                <a:lstStyle/>
                <a:p>
                  <a:pPr>
                    <a:defRPr sz="800" b="0"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1D0-4EBE-9BB0-1E56DEBBC10B}"/>
                </c:ext>
              </c:extLst>
            </c:dLbl>
            <c:dLbl>
              <c:idx val="1"/>
              <c:layout>
                <c:manualLayout>
                  <c:x val="1.7039403620873271E-2"/>
                  <c:y val="-3.9360393603936041E-2"/>
                </c:manualLayout>
              </c:layout>
              <c:spPr/>
              <c:txPr>
                <a:bodyPr/>
                <a:lstStyle/>
                <a:p>
                  <a:pPr>
                    <a:defRPr sz="800" b="0"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1D0-4EBE-9BB0-1E56DEBBC10B}"/>
                </c:ext>
              </c:extLst>
            </c:dLbl>
            <c:dLbl>
              <c:idx val="2"/>
              <c:layout>
                <c:manualLayout>
                  <c:x val="1.9169329073482445E-2"/>
                  <c:y val="-4.428044280442809E-2"/>
                </c:manualLayout>
              </c:layout>
              <c:spPr/>
              <c:txPr>
                <a:bodyPr/>
                <a:lstStyle/>
                <a:p>
                  <a:pPr>
                    <a:defRPr sz="800" b="0"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1D0-4EBE-9BB0-1E56DEBBC10B}"/>
                </c:ext>
              </c:extLst>
            </c:dLbl>
            <c:dLbl>
              <c:idx val="3"/>
              <c:layout>
                <c:manualLayout>
                  <c:x val="1.9169329073482445E-2"/>
                  <c:y val="-2.9520295202952029E-2"/>
                </c:manualLayout>
              </c:layout>
              <c:spPr/>
              <c:txPr>
                <a:bodyPr/>
                <a:lstStyle/>
                <a:p>
                  <a:pPr>
                    <a:defRPr sz="800" b="0"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1D0-4EBE-9BB0-1E56DEBBC10B}"/>
                </c:ext>
              </c:extLst>
            </c:dLbl>
            <c:dLbl>
              <c:idx val="4"/>
              <c:layout>
                <c:manualLayout>
                  <c:x val="2.342917997870075E-2"/>
                  <c:y val="-2.9520295202952029E-2"/>
                </c:manualLayout>
              </c:layout>
              <c:spPr/>
              <c:txPr>
                <a:bodyPr/>
                <a:lstStyle/>
                <a:p>
                  <a:pPr>
                    <a:defRPr sz="800" b="0"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1D0-4EBE-9BB0-1E56DEBBC10B}"/>
                </c:ext>
              </c:extLst>
            </c:dLbl>
            <c:dLbl>
              <c:idx val="5"/>
              <c:layout>
                <c:manualLayout>
                  <c:x val="1.9169329073482445E-2"/>
                  <c:y val="-5.4120541205411973E-2"/>
                </c:manualLayout>
              </c:layout>
              <c:spPr/>
              <c:txPr>
                <a:bodyPr/>
                <a:lstStyle/>
                <a:p>
                  <a:pPr>
                    <a:defRPr sz="800" b="0"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A1D0-4EBE-9BB0-1E56DEBBC10B}"/>
                </c:ext>
              </c:extLst>
            </c:dLbl>
            <c:dLbl>
              <c:idx val="6"/>
              <c:layout>
                <c:manualLayout>
                  <c:x val="1.9169329073482445E-2"/>
                  <c:y val="-3.936039360393595E-2"/>
                </c:manualLayout>
              </c:layout>
              <c:spPr/>
              <c:txPr>
                <a:bodyPr/>
                <a:lstStyle/>
                <a:p>
                  <a:pPr>
                    <a:defRPr sz="800" b="0"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A1D0-4EBE-9BB0-1E56DEBBC10B}"/>
                </c:ext>
              </c:extLst>
            </c:dLbl>
            <c:dLbl>
              <c:idx val="7"/>
              <c:layout>
                <c:manualLayout>
                  <c:x val="1.7039403620873271E-2"/>
                  <c:y val="-4.4280442804428131E-2"/>
                </c:manualLayout>
              </c:layout>
              <c:spPr/>
              <c:txPr>
                <a:bodyPr/>
                <a:lstStyle/>
                <a:p>
                  <a:pPr>
                    <a:defRPr sz="800" b="0"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1D0-4EBE-9BB0-1E56DEBBC10B}"/>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 5.2'!$F$6:$F$12</c:f>
              <c:strCache>
                <c:ptCount val="7"/>
                <c:pt idx="0">
                  <c:v>Relación
médico-paciente</c:v>
                </c:pt>
                <c:pt idx="1">
                  <c:v>Tratamiento
quirúrgico</c:v>
                </c:pt>
                <c:pt idx="2">
                  <c:v>Deficiencias administrativas</c:v>
                </c:pt>
                <c:pt idx="3">
                  <c:v>Tratamiento médico</c:v>
                </c:pt>
                <c:pt idx="4">
                  <c:v>Diagnóstico</c:v>
                </c:pt>
                <c:pt idx="5">
                  <c:v>Accidentes e incidentes</c:v>
                </c:pt>
                <c:pt idx="6">
                  <c:v>Auxiliares de diagnóstico y tratamiento</c:v>
                </c:pt>
              </c:strCache>
            </c:strRef>
          </c:cat>
          <c:val>
            <c:numRef>
              <c:f>'G 5.2'!$G$6:$G$12</c:f>
              <c:numCache>
                <c:formatCode>0</c:formatCode>
                <c:ptCount val="7"/>
                <c:pt idx="0">
                  <c:v>45</c:v>
                </c:pt>
                <c:pt idx="1">
                  <c:v>29</c:v>
                </c:pt>
                <c:pt idx="2">
                  <c:v>19</c:v>
                </c:pt>
                <c:pt idx="3">
                  <c:v>13</c:v>
                </c:pt>
                <c:pt idx="4">
                  <c:v>5</c:v>
                </c:pt>
                <c:pt idx="5">
                  <c:v>1</c:v>
                </c:pt>
                <c:pt idx="6">
                  <c:v>1</c:v>
                </c:pt>
              </c:numCache>
            </c:numRef>
          </c:val>
          <c:shape val="box"/>
          <c:extLst>
            <c:ext xmlns:c16="http://schemas.microsoft.com/office/drawing/2014/chart" uri="{C3380CC4-5D6E-409C-BE32-E72D297353CC}">
              <c16:uniqueId val="{00000008-A1D0-4EBE-9BB0-1E56DEBBC10B}"/>
            </c:ext>
          </c:extLst>
        </c:ser>
        <c:dLbls>
          <c:showLegendKey val="0"/>
          <c:showVal val="0"/>
          <c:showCatName val="0"/>
          <c:showSerName val="0"/>
          <c:showPercent val="0"/>
          <c:showBubbleSize val="0"/>
        </c:dLbls>
        <c:gapWidth val="30"/>
        <c:shape val="cylinder"/>
        <c:axId val="2103085232"/>
        <c:axId val="1"/>
        <c:axId val="0"/>
      </c:bar3DChart>
      <c:catAx>
        <c:axId val="2103085232"/>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1"/>
        <c:axPos val="r"/>
        <c:numFmt formatCode="0" sourceLinked="1"/>
        <c:majorTickMark val="out"/>
        <c:minorTickMark val="none"/>
        <c:tickLblPos val="nextTo"/>
        <c:crossAx val="2103085232"/>
        <c:crosses val="max"/>
        <c:crossBetween val="between"/>
        <c:majorUnit val="8"/>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122" r="0.75000000000000122" t="1" header="0" footer="0"/>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438150</xdr:colOff>
      <xdr:row>9</xdr:row>
      <xdr:rowOff>104775</xdr:rowOff>
    </xdr:from>
    <xdr:to>
      <xdr:col>1</xdr:col>
      <xdr:colOff>438150</xdr:colOff>
      <xdr:row>46</xdr:row>
      <xdr:rowOff>76200</xdr:rowOff>
    </xdr:to>
    <xdr:sp macro="" textlink="">
      <xdr:nvSpPr>
        <xdr:cNvPr id="786015" name="Line 1"/>
        <xdr:cNvSpPr>
          <a:spLocks noChangeShapeType="1"/>
        </xdr:cNvSpPr>
      </xdr:nvSpPr>
      <xdr:spPr bwMode="auto">
        <a:xfrm>
          <a:off x="942975" y="1457325"/>
          <a:ext cx="0" cy="52578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oneCellAnchor>
    <xdr:from>
      <xdr:col>1</xdr:col>
      <xdr:colOff>11430</xdr:colOff>
      <xdr:row>31</xdr:row>
      <xdr:rowOff>9525</xdr:rowOff>
    </xdr:from>
    <xdr:ext cx="3919471" cy="258917"/>
    <xdr:sp macro="" textlink="">
      <xdr:nvSpPr>
        <xdr:cNvPr id="3" name="fuente"/>
        <xdr:cNvSpPr txBox="1">
          <a:spLocks noChangeArrowheads="1"/>
        </xdr:cNvSpPr>
      </xdr:nvSpPr>
      <xdr:spPr bwMode="auto">
        <a:xfrm>
          <a:off x="506730" y="4505325"/>
          <a:ext cx="3919471" cy="258917"/>
        </a:xfrm>
        <a:prstGeom prst="rect">
          <a:avLst/>
        </a:prstGeom>
        <a:noFill/>
        <a:ln w="9525">
          <a:noFill/>
          <a:miter lim="800000"/>
          <a:headEnd/>
          <a:tailEnd/>
        </a:ln>
      </xdr:spPr>
      <xdr:txBody>
        <a:bodyPr wrap="none" lIns="18288" tIns="22860" rIns="0" bIns="0" anchor="t" upright="1">
          <a:spAutoFit/>
        </a:bodyPr>
        <a:lstStyle/>
        <a:p>
          <a:pPr algn="l" rtl="0">
            <a:defRPr sz="1000"/>
          </a:pPr>
          <a:r>
            <a:rPr lang="es-MX" sz="800" b="0" i="0" strike="noStrike">
              <a:solidFill>
                <a:srgbClr val="000000"/>
              </a:solidFill>
              <a:latin typeface="Arial"/>
              <a:cs typeface="Arial"/>
            </a:rPr>
            <a:t>Nota:     Datos referidos al 31 de diciembre de cada año.</a:t>
          </a:r>
        </a:p>
        <a:p>
          <a:pPr algn="l" rtl="0">
            <a:defRPr sz="1000"/>
          </a:pPr>
          <a:r>
            <a:rPr lang="es-MX" sz="800" b="0" i="0" strike="noStrike">
              <a:solidFill>
                <a:srgbClr val="000000"/>
              </a:solidFill>
              <a:latin typeface="Arial"/>
              <a:cs typeface="Arial"/>
            </a:rPr>
            <a:t>Fuente: INEGI.</a:t>
          </a:r>
          <a:r>
            <a:rPr lang="es-MX" sz="800" b="0" i="0" strike="noStrike" baseline="0">
              <a:solidFill>
                <a:srgbClr val="000000"/>
              </a:solidFill>
              <a:latin typeface="Arial"/>
              <a:cs typeface="Arial"/>
            </a:rPr>
            <a:t> Dirección General de Estadísticas Económicas. </a:t>
          </a:r>
          <a:r>
            <a:rPr lang="es-MX" sz="800" b="0" i="1" strike="noStrike" baseline="0">
              <a:solidFill>
                <a:srgbClr val="000000"/>
              </a:solidFill>
              <a:latin typeface="Arial"/>
              <a:cs typeface="Arial"/>
            </a:rPr>
            <a:t>Estadísticas de salud.</a:t>
          </a:r>
          <a:endParaRPr lang="es-MX" sz="800" b="0" i="1" strike="noStrike">
            <a:solidFill>
              <a:srgbClr val="000000"/>
            </a:solidFill>
            <a:latin typeface="Arial"/>
            <a:cs typeface="Arial"/>
          </a:endParaRPr>
        </a:p>
      </xdr:txBody>
    </xdr:sp>
    <xdr:clientData/>
  </xdr:oneCellAnchor>
  <xdr:twoCellAnchor editAs="oneCell">
    <xdr:from>
      <xdr:col>0</xdr:col>
      <xdr:colOff>400050</xdr:colOff>
      <xdr:row>5</xdr:row>
      <xdr:rowOff>76200</xdr:rowOff>
    </xdr:from>
    <xdr:to>
      <xdr:col>3</xdr:col>
      <xdr:colOff>38100</xdr:colOff>
      <xdr:row>28</xdr:row>
      <xdr:rowOff>47625</xdr:rowOff>
    </xdr:to>
    <xdr:graphicFrame macro="">
      <xdr:nvGraphicFramePr>
        <xdr:cNvPr id="78601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0</xdr:rowOff>
    </xdr:from>
    <xdr:to>
      <xdr:col>3</xdr:col>
      <xdr:colOff>314325</xdr:colOff>
      <xdr:row>33</xdr:row>
      <xdr:rowOff>133350</xdr:rowOff>
    </xdr:to>
    <xdr:grpSp>
      <xdr:nvGrpSpPr>
        <xdr:cNvPr id="786018" name="6 Grupo"/>
        <xdr:cNvGrpSpPr>
          <a:grpSpLocks/>
        </xdr:cNvGrpSpPr>
      </xdr:nvGrpSpPr>
      <xdr:grpSpPr bwMode="auto">
        <a:xfrm>
          <a:off x="0" y="85725"/>
          <a:ext cx="6467475" cy="4714875"/>
          <a:chOff x="11518582" y="419895"/>
          <a:chExt cx="6552000" cy="4658400"/>
        </a:xfrm>
      </xdr:grpSpPr>
      <xdr:cxnSp macro="">
        <xdr:nvCxnSpPr>
          <xdr:cNvPr id="6" name="5 Conector recto"/>
          <xdr:cNvCxnSpPr/>
        </xdr:nvCxnSpPr>
        <xdr:spPr>
          <a:xfrm rot="5400000">
            <a:off x="9198905" y="2749095"/>
            <a:ext cx="46584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6 Conector recto"/>
          <xdr:cNvCxnSpPr/>
        </xdr:nvCxnSpPr>
        <xdr:spPr>
          <a:xfrm rot="5400000">
            <a:off x="15731858" y="2749095"/>
            <a:ext cx="46584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7 Conector recto"/>
          <xdr:cNvCxnSpPr/>
        </xdr:nvCxnSpPr>
        <xdr:spPr>
          <a:xfrm rot="10800000">
            <a:off x="11518582" y="429306"/>
            <a:ext cx="65520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8 Conector recto"/>
          <xdr:cNvCxnSpPr/>
        </xdr:nvCxnSpPr>
        <xdr:spPr>
          <a:xfrm rot="10800000">
            <a:off x="11518582" y="5068884"/>
            <a:ext cx="65520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1057275</xdr:colOff>
      <xdr:row>27</xdr:row>
      <xdr:rowOff>104775</xdr:rowOff>
    </xdr:from>
    <xdr:to>
      <xdr:col>1</xdr:col>
      <xdr:colOff>2702021</xdr:colOff>
      <xdr:row>30</xdr:row>
      <xdr:rowOff>4317</xdr:rowOff>
    </xdr:to>
    <xdr:sp macro="" textlink="">
      <xdr:nvSpPr>
        <xdr:cNvPr id="10" name="9 CuadroTexto"/>
        <xdr:cNvSpPr txBox="1"/>
      </xdr:nvSpPr>
      <xdr:spPr>
        <a:xfrm>
          <a:off x="1562100" y="4029075"/>
          <a:ext cx="1644746" cy="32816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s-MX" sz="800">
              <a:latin typeface="Arial" pitchFamily="34" charset="0"/>
              <a:cs typeface="Arial" pitchFamily="34" charset="0"/>
            </a:rPr>
            <a:t>2012</a:t>
          </a:r>
        </a:p>
        <a:p>
          <a:r>
            <a:rPr lang="es-MX" sz="800">
              <a:latin typeface="Arial" pitchFamily="34" charset="0"/>
              <a:cs typeface="Arial" pitchFamily="34" charset="0"/>
            </a:rPr>
            <a:t>(Total</a:t>
          </a:r>
          <a:r>
            <a:rPr lang="es-MX" sz="800" baseline="0">
              <a:latin typeface="Arial" pitchFamily="34" charset="0"/>
              <a:cs typeface="Arial" pitchFamily="34" charset="0"/>
            </a:rPr>
            <a:t> de establecimientos: 153)</a:t>
          </a:r>
          <a:endParaRPr lang="es-MX" sz="800">
            <a:latin typeface="Arial" pitchFamily="34" charset="0"/>
            <a:cs typeface="Arial" pitchFamily="34" charset="0"/>
          </a:endParaRPr>
        </a:p>
      </xdr:txBody>
    </xdr:sp>
    <xdr:clientData/>
  </xdr:twoCellAnchor>
  <xdr:twoCellAnchor editAs="oneCell">
    <xdr:from>
      <xdr:col>1</xdr:col>
      <xdr:colOff>3213735</xdr:colOff>
      <xdr:row>27</xdr:row>
      <xdr:rowOff>104775</xdr:rowOff>
    </xdr:from>
    <xdr:to>
      <xdr:col>2</xdr:col>
      <xdr:colOff>315056</xdr:colOff>
      <xdr:row>30</xdr:row>
      <xdr:rowOff>4317</xdr:rowOff>
    </xdr:to>
    <xdr:sp macro="" textlink="">
      <xdr:nvSpPr>
        <xdr:cNvPr id="11" name="10 CuadroTexto"/>
        <xdr:cNvSpPr txBox="1"/>
      </xdr:nvSpPr>
      <xdr:spPr>
        <a:xfrm>
          <a:off x="3718560" y="4029075"/>
          <a:ext cx="1644746" cy="32816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s-MX" sz="800">
              <a:latin typeface="Arial" pitchFamily="34" charset="0"/>
              <a:cs typeface="Arial" pitchFamily="34" charset="0"/>
            </a:rPr>
            <a:t>2013</a:t>
          </a:r>
        </a:p>
        <a:p>
          <a:r>
            <a:rPr lang="es-MX" sz="800">
              <a:latin typeface="Arial" pitchFamily="34" charset="0"/>
              <a:cs typeface="Arial" pitchFamily="34" charset="0"/>
            </a:rPr>
            <a:t>(Total de establecimientos:</a:t>
          </a:r>
          <a:r>
            <a:rPr lang="es-MX" sz="800" baseline="0">
              <a:latin typeface="Arial" pitchFamily="34" charset="0"/>
              <a:cs typeface="Arial" pitchFamily="34" charset="0"/>
            </a:rPr>
            <a:t> 151</a:t>
          </a:r>
          <a:r>
            <a:rPr lang="es-MX" sz="800">
              <a:latin typeface="Arial" pitchFamily="34" charset="0"/>
              <a:cs typeface="Arial" pitchFamily="34" charset="0"/>
            </a:rPr>
            <a:t>)</a:t>
          </a:r>
        </a:p>
      </xdr:txBody>
    </xdr:sp>
    <xdr:clientData/>
  </xdr:twoCellAnchor>
  <xdr:twoCellAnchor editAs="oneCell">
    <xdr:from>
      <xdr:col>1</xdr:col>
      <xdr:colOff>851535</xdr:colOff>
      <xdr:row>27</xdr:row>
      <xdr:rowOff>121776</xdr:rowOff>
    </xdr:from>
    <xdr:to>
      <xdr:col>1</xdr:col>
      <xdr:colOff>1054412</xdr:colOff>
      <xdr:row>28</xdr:row>
      <xdr:rowOff>122901</xdr:rowOff>
    </xdr:to>
    <xdr:sp macro="" textlink="">
      <xdr:nvSpPr>
        <xdr:cNvPr id="12" name="11 Rectángulo"/>
        <xdr:cNvSpPr/>
      </xdr:nvSpPr>
      <xdr:spPr>
        <a:xfrm>
          <a:off x="1013460" y="3836526"/>
          <a:ext cx="0" cy="144000"/>
        </a:xfrm>
        <a:prstGeom prst="rect">
          <a:avLst/>
        </a:prstGeom>
        <a:solidFill>
          <a:schemeClr val="tx2"/>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MX"/>
        </a:p>
      </xdr:txBody>
    </xdr:sp>
    <xdr:clientData/>
  </xdr:twoCellAnchor>
  <xdr:twoCellAnchor editAs="oneCell">
    <xdr:from>
      <xdr:col>1</xdr:col>
      <xdr:colOff>2985135</xdr:colOff>
      <xdr:row>27</xdr:row>
      <xdr:rowOff>121776</xdr:rowOff>
    </xdr:from>
    <xdr:to>
      <xdr:col>1</xdr:col>
      <xdr:colOff>3213258</xdr:colOff>
      <xdr:row>28</xdr:row>
      <xdr:rowOff>122901</xdr:rowOff>
    </xdr:to>
    <xdr:sp macro="" textlink="">
      <xdr:nvSpPr>
        <xdr:cNvPr id="13" name="12 Rectángulo"/>
        <xdr:cNvSpPr/>
      </xdr:nvSpPr>
      <xdr:spPr>
        <a:xfrm>
          <a:off x="1013460" y="3836526"/>
          <a:ext cx="0" cy="144000"/>
        </a:xfrm>
        <a:prstGeom prst="rect">
          <a:avLst/>
        </a:prstGeom>
        <a:solidFill>
          <a:schemeClr val="accent3">
            <a:lumMod val="7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MX"/>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438150</xdr:colOff>
      <xdr:row>1</xdr:row>
      <xdr:rowOff>0</xdr:rowOff>
    </xdr:from>
    <xdr:to>
      <xdr:col>1</xdr:col>
      <xdr:colOff>438150</xdr:colOff>
      <xdr:row>44</xdr:row>
      <xdr:rowOff>76200</xdr:rowOff>
    </xdr:to>
    <xdr:sp macro="" textlink="">
      <xdr:nvSpPr>
        <xdr:cNvPr id="814675" name="Line 1"/>
        <xdr:cNvSpPr>
          <a:spLocks noChangeShapeType="1"/>
        </xdr:cNvSpPr>
      </xdr:nvSpPr>
      <xdr:spPr bwMode="auto">
        <a:xfrm>
          <a:off x="942975" y="285750"/>
          <a:ext cx="0" cy="62198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0</xdr:col>
      <xdr:colOff>95250</xdr:colOff>
      <xdr:row>6</xdr:row>
      <xdr:rowOff>66675</xdr:rowOff>
    </xdr:from>
    <xdr:to>
      <xdr:col>3</xdr:col>
      <xdr:colOff>238125</xdr:colOff>
      <xdr:row>24</xdr:row>
      <xdr:rowOff>57150</xdr:rowOff>
    </xdr:to>
    <xdr:graphicFrame macro="">
      <xdr:nvGraphicFramePr>
        <xdr:cNvPr id="81467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476250</xdr:colOff>
      <xdr:row>24</xdr:row>
      <xdr:rowOff>56454</xdr:rowOff>
    </xdr:from>
    <xdr:to>
      <xdr:col>1</xdr:col>
      <xdr:colOff>612258</xdr:colOff>
      <xdr:row>27</xdr:row>
      <xdr:rowOff>85724</xdr:rowOff>
    </xdr:to>
    <xdr:sp macro="" textlink="">
      <xdr:nvSpPr>
        <xdr:cNvPr id="4" name="Text Box 4"/>
        <xdr:cNvSpPr txBox="1">
          <a:spLocks noChangeArrowheads="1"/>
        </xdr:cNvSpPr>
      </xdr:nvSpPr>
      <xdr:spPr bwMode="auto">
        <a:xfrm>
          <a:off x="476250" y="3342579"/>
          <a:ext cx="640833" cy="457895"/>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800" b="0" i="0" strike="noStrike">
              <a:solidFill>
                <a:srgbClr val="000000"/>
              </a:solidFill>
              <a:latin typeface="Arial"/>
              <a:cs typeface="Arial"/>
            </a:rPr>
            <a:t>Relación</a:t>
          </a:r>
          <a:r>
            <a:rPr lang="es-MX" sz="800" b="0" i="0" strike="noStrike" baseline="0">
              <a:solidFill>
                <a:srgbClr val="000000"/>
              </a:solidFill>
              <a:latin typeface="Arial"/>
              <a:cs typeface="Arial"/>
            </a:rPr>
            <a:t> médico-paciente</a:t>
          </a:r>
          <a:endParaRPr lang="es-MX" sz="800" b="0" i="0" strike="noStrike">
            <a:solidFill>
              <a:srgbClr val="000000"/>
            </a:solidFill>
            <a:latin typeface="Arial"/>
            <a:cs typeface="Arial"/>
          </a:endParaRPr>
        </a:p>
      </xdr:txBody>
    </xdr:sp>
    <xdr:clientData/>
  </xdr:twoCellAnchor>
  <xdr:twoCellAnchor editAs="oneCell">
    <xdr:from>
      <xdr:col>1</xdr:col>
      <xdr:colOff>760095</xdr:colOff>
      <xdr:row>24</xdr:row>
      <xdr:rowOff>64075</xdr:rowOff>
    </xdr:from>
    <xdr:to>
      <xdr:col>1</xdr:col>
      <xdr:colOff>1417319</xdr:colOff>
      <xdr:row>27</xdr:row>
      <xdr:rowOff>28055</xdr:rowOff>
    </xdr:to>
    <xdr:sp macro="" textlink="">
      <xdr:nvSpPr>
        <xdr:cNvPr id="5" name="Text Box 5"/>
        <xdr:cNvSpPr txBox="1">
          <a:spLocks noChangeArrowheads="1"/>
        </xdr:cNvSpPr>
      </xdr:nvSpPr>
      <xdr:spPr bwMode="auto">
        <a:xfrm>
          <a:off x="1264920" y="3350200"/>
          <a:ext cx="657224" cy="392605"/>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800" b="0" i="0" strike="noStrike">
              <a:solidFill>
                <a:srgbClr val="000000"/>
              </a:solidFill>
              <a:latin typeface="Arial"/>
              <a:cs typeface="Arial"/>
            </a:rPr>
            <a:t>Tratamiento quirúrgico</a:t>
          </a:r>
        </a:p>
      </xdr:txBody>
    </xdr:sp>
    <xdr:clientData/>
  </xdr:twoCellAnchor>
  <xdr:twoCellAnchor editAs="oneCell">
    <xdr:from>
      <xdr:col>1</xdr:col>
      <xdr:colOff>0</xdr:colOff>
      <xdr:row>29</xdr:row>
      <xdr:rowOff>47626</xdr:rowOff>
    </xdr:from>
    <xdr:to>
      <xdr:col>3</xdr:col>
      <xdr:colOff>124721</xdr:colOff>
      <xdr:row>32</xdr:row>
      <xdr:rowOff>133350</xdr:rowOff>
    </xdr:to>
    <xdr:sp macro="" textlink="">
      <xdr:nvSpPr>
        <xdr:cNvPr id="6" name="fuente"/>
        <xdr:cNvSpPr txBox="1">
          <a:spLocks noChangeArrowheads="1"/>
        </xdr:cNvSpPr>
      </xdr:nvSpPr>
      <xdr:spPr bwMode="auto">
        <a:xfrm>
          <a:off x="504825" y="4048126"/>
          <a:ext cx="5858771" cy="514349"/>
        </a:xfrm>
        <a:prstGeom prst="rect">
          <a:avLst/>
        </a:prstGeom>
        <a:noFill/>
        <a:ln w="9525">
          <a:noFill/>
          <a:miter lim="800000"/>
          <a:headEnd/>
          <a:tailEnd/>
        </a:ln>
      </xdr:spPr>
      <xdr:txBody>
        <a:bodyPr wrap="square" lIns="18288" tIns="22860" rIns="0" bIns="0" anchor="t" upright="1">
          <a:noAutofit/>
        </a:bodyPr>
        <a:lstStyle/>
        <a:p>
          <a:pPr algn="just" rtl="0">
            <a:defRPr sz="1000"/>
          </a:pPr>
          <a:r>
            <a:rPr lang="es-MX" sz="800" b="0" i="0" strike="noStrike">
              <a:solidFill>
                <a:srgbClr val="000000"/>
              </a:solidFill>
              <a:latin typeface="Arial" pitchFamily="34" charset="0"/>
              <a:cs typeface="Arial" pitchFamily="34" charset="0"/>
            </a:rPr>
            <a:t>Nota: La suma de los motivos es mayor al total de inconformidades</a:t>
          </a:r>
          <a:r>
            <a:rPr lang="es-MX" sz="800" b="0" i="0" strike="noStrike" baseline="0">
              <a:solidFill>
                <a:srgbClr val="000000"/>
              </a:solidFill>
              <a:latin typeface="Arial" pitchFamily="34" charset="0"/>
              <a:cs typeface="Arial" pitchFamily="34" charset="0"/>
            </a:rPr>
            <a:t> concluidas debido a que una inconformidad puede tener</a:t>
          </a:r>
        </a:p>
        <a:p>
          <a:pPr algn="just" rtl="0">
            <a:defRPr sz="1000"/>
          </a:pPr>
          <a:r>
            <a:rPr lang="es-MX" sz="800" b="0" i="0">
              <a:latin typeface="Arial" pitchFamily="34" charset="0"/>
              <a:ea typeface="+mn-ea"/>
              <a:cs typeface="Arial" pitchFamily="34" charset="0"/>
            </a:rPr>
            <a:t>          </a:t>
          </a:r>
          <a:r>
            <a:rPr lang="es-MX" sz="800" b="0" i="0" baseline="0">
              <a:latin typeface="Arial" pitchFamily="34" charset="0"/>
              <a:ea typeface="+mn-ea"/>
              <a:cs typeface="Arial" pitchFamily="34" charset="0"/>
            </a:rPr>
            <a:t>uno o</a:t>
          </a:r>
          <a:r>
            <a:rPr lang="es-MX" sz="800" b="0" i="0" strike="noStrike" baseline="0">
              <a:solidFill>
                <a:srgbClr val="000000"/>
              </a:solidFill>
              <a:latin typeface="Arial" pitchFamily="34" charset="0"/>
              <a:cs typeface="Arial" pitchFamily="34" charset="0"/>
            </a:rPr>
            <a:t> más motivos.</a:t>
          </a:r>
        </a:p>
        <a:p>
          <a:pPr algn="just" rtl="0">
            <a:defRPr sz="1000"/>
          </a:pPr>
          <a:r>
            <a:rPr lang="es-MX" sz="800" b="0" i="0" strike="noStrike">
              <a:solidFill>
                <a:srgbClr val="000000"/>
              </a:solidFill>
              <a:latin typeface="Arial" pitchFamily="34" charset="0"/>
              <a:cs typeface="Arial" pitchFamily="34" charset="0"/>
            </a:rPr>
            <a:t>Fuente: Comisión</a:t>
          </a:r>
          <a:r>
            <a:rPr lang="es-MX" sz="800" b="0" i="0" strike="noStrike" baseline="0">
              <a:solidFill>
                <a:srgbClr val="000000"/>
              </a:solidFill>
              <a:latin typeface="Arial" pitchFamily="34" charset="0"/>
              <a:cs typeface="Arial" pitchFamily="34" charset="0"/>
            </a:rPr>
            <a:t> Nacional de Arbitraje Médico. Dirección General de Calidad e Informática; Subdirección de Estadística; </a:t>
          </a:r>
        </a:p>
        <a:p>
          <a:pPr algn="just" rtl="0">
            <a:defRPr sz="1000"/>
          </a:pPr>
          <a:r>
            <a:rPr lang="es-MX" sz="800" b="0" i="0" strike="noStrike" baseline="0">
              <a:solidFill>
                <a:srgbClr val="000000"/>
              </a:solidFill>
              <a:latin typeface="Arial" pitchFamily="34" charset="0"/>
              <a:cs typeface="Arial" pitchFamily="34" charset="0"/>
            </a:rPr>
            <a:t>             Sistema de Atención de Quejas y Dictámenes; Sistema de Estadística Institucional.</a:t>
          </a:r>
          <a:endParaRPr lang="es-MX" sz="800" b="0" i="0" strike="noStrike">
            <a:solidFill>
              <a:srgbClr val="000000"/>
            </a:solidFill>
            <a:latin typeface="Arial" pitchFamily="34" charset="0"/>
            <a:cs typeface="Arial" pitchFamily="34" charset="0"/>
          </a:endParaRPr>
        </a:p>
      </xdr:txBody>
    </xdr:sp>
    <xdr:clientData/>
  </xdr:twoCellAnchor>
  <xdr:twoCellAnchor editAs="oneCell">
    <xdr:from>
      <xdr:col>0</xdr:col>
      <xdr:colOff>0</xdr:colOff>
      <xdr:row>1</xdr:row>
      <xdr:rowOff>0</xdr:rowOff>
    </xdr:from>
    <xdr:to>
      <xdr:col>3</xdr:col>
      <xdr:colOff>314325</xdr:colOff>
      <xdr:row>33</xdr:row>
      <xdr:rowOff>85725</xdr:rowOff>
    </xdr:to>
    <xdr:grpSp>
      <xdr:nvGrpSpPr>
        <xdr:cNvPr id="814680" name="6 Grupo"/>
        <xdr:cNvGrpSpPr>
          <a:grpSpLocks/>
        </xdr:cNvGrpSpPr>
      </xdr:nvGrpSpPr>
      <xdr:grpSpPr bwMode="auto">
        <a:xfrm>
          <a:off x="0" y="114300"/>
          <a:ext cx="6467475" cy="4657725"/>
          <a:chOff x="11518582" y="419895"/>
          <a:chExt cx="6552000" cy="4658400"/>
        </a:xfrm>
      </xdr:grpSpPr>
      <xdr:cxnSp macro="">
        <xdr:nvCxnSpPr>
          <xdr:cNvPr id="8" name="7 Conector recto"/>
          <xdr:cNvCxnSpPr/>
        </xdr:nvCxnSpPr>
        <xdr:spPr>
          <a:xfrm rot="5400000">
            <a:off x="9198905" y="2749096"/>
            <a:ext cx="46584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8 Conector recto"/>
          <xdr:cNvCxnSpPr/>
        </xdr:nvCxnSpPr>
        <xdr:spPr>
          <a:xfrm rot="5400000">
            <a:off x="15731858" y="2749096"/>
            <a:ext cx="46584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9 Conector recto"/>
          <xdr:cNvCxnSpPr/>
        </xdr:nvCxnSpPr>
        <xdr:spPr>
          <a:xfrm rot="10800000">
            <a:off x="11518582" y="429421"/>
            <a:ext cx="65520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10 Conector recto"/>
          <xdr:cNvCxnSpPr/>
        </xdr:nvCxnSpPr>
        <xdr:spPr>
          <a:xfrm rot="10800000">
            <a:off x="11518582" y="5068769"/>
            <a:ext cx="65520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1573530</xdr:colOff>
      <xdr:row>24</xdr:row>
      <xdr:rowOff>64075</xdr:rowOff>
    </xdr:from>
    <xdr:to>
      <xdr:col>1</xdr:col>
      <xdr:colOff>2254187</xdr:colOff>
      <xdr:row>27</xdr:row>
      <xdr:rowOff>85725</xdr:rowOff>
    </xdr:to>
    <xdr:sp macro="" textlink="">
      <xdr:nvSpPr>
        <xdr:cNvPr id="12" name="Text Box 5"/>
        <xdr:cNvSpPr txBox="1">
          <a:spLocks noChangeArrowheads="1"/>
        </xdr:cNvSpPr>
      </xdr:nvSpPr>
      <xdr:spPr bwMode="auto">
        <a:xfrm>
          <a:off x="2078355" y="3350200"/>
          <a:ext cx="680657" cy="450275"/>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800" b="0" i="0" strike="noStrike">
              <a:solidFill>
                <a:srgbClr val="000000"/>
              </a:solidFill>
              <a:latin typeface="Arial"/>
              <a:cs typeface="Arial"/>
            </a:rPr>
            <a:t>Deficiencias</a:t>
          </a:r>
          <a:r>
            <a:rPr lang="es-MX" sz="800" b="0" i="0" strike="noStrike" baseline="0">
              <a:solidFill>
                <a:srgbClr val="000000"/>
              </a:solidFill>
              <a:latin typeface="Arial"/>
              <a:cs typeface="Arial"/>
            </a:rPr>
            <a:t> administra-tivas</a:t>
          </a:r>
          <a:endParaRPr lang="es-MX" sz="800" b="0" i="0" strike="noStrike">
            <a:solidFill>
              <a:srgbClr val="000000"/>
            </a:solidFill>
            <a:latin typeface="Arial"/>
            <a:cs typeface="Arial"/>
          </a:endParaRPr>
        </a:p>
      </xdr:txBody>
    </xdr:sp>
    <xdr:clientData/>
  </xdr:twoCellAnchor>
  <xdr:twoCellAnchor editAs="oneCell">
    <xdr:from>
      <xdr:col>1</xdr:col>
      <xdr:colOff>2425065</xdr:colOff>
      <xdr:row>24</xdr:row>
      <xdr:rowOff>64075</xdr:rowOff>
    </xdr:from>
    <xdr:to>
      <xdr:col>1</xdr:col>
      <xdr:colOff>3076883</xdr:colOff>
      <xdr:row>27</xdr:row>
      <xdr:rowOff>28575</xdr:rowOff>
    </xdr:to>
    <xdr:sp macro="" textlink="">
      <xdr:nvSpPr>
        <xdr:cNvPr id="13" name="Text Box 5"/>
        <xdr:cNvSpPr txBox="1">
          <a:spLocks noChangeArrowheads="1"/>
        </xdr:cNvSpPr>
      </xdr:nvSpPr>
      <xdr:spPr bwMode="auto">
        <a:xfrm>
          <a:off x="2929890" y="3350200"/>
          <a:ext cx="651818" cy="393125"/>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800" b="0" i="0" strike="noStrike">
              <a:solidFill>
                <a:srgbClr val="000000"/>
              </a:solidFill>
              <a:latin typeface="Arial"/>
              <a:cs typeface="Arial"/>
            </a:rPr>
            <a:t>Tratamiento</a:t>
          </a:r>
          <a:r>
            <a:rPr lang="es-MX" sz="800" b="0" i="0" strike="noStrike" baseline="0">
              <a:solidFill>
                <a:srgbClr val="000000"/>
              </a:solidFill>
              <a:latin typeface="Arial"/>
              <a:cs typeface="Arial"/>
            </a:rPr>
            <a:t> médico</a:t>
          </a:r>
          <a:endParaRPr lang="es-MX" sz="800" b="0" i="0" strike="noStrike">
            <a:solidFill>
              <a:srgbClr val="000000"/>
            </a:solidFill>
            <a:latin typeface="Arial"/>
            <a:cs typeface="Arial"/>
          </a:endParaRPr>
        </a:p>
      </xdr:txBody>
    </xdr:sp>
    <xdr:clientData/>
  </xdr:twoCellAnchor>
  <xdr:twoCellAnchor editAs="oneCell">
    <xdr:from>
      <xdr:col>1</xdr:col>
      <xdr:colOff>3251835</xdr:colOff>
      <xdr:row>24</xdr:row>
      <xdr:rowOff>64075</xdr:rowOff>
    </xdr:from>
    <xdr:to>
      <xdr:col>1</xdr:col>
      <xdr:colOff>3883461</xdr:colOff>
      <xdr:row>26</xdr:row>
      <xdr:rowOff>28575</xdr:rowOff>
    </xdr:to>
    <xdr:sp macro="" textlink="">
      <xdr:nvSpPr>
        <xdr:cNvPr id="14" name="Text Box 5"/>
        <xdr:cNvSpPr txBox="1">
          <a:spLocks noChangeArrowheads="1"/>
        </xdr:cNvSpPr>
      </xdr:nvSpPr>
      <xdr:spPr bwMode="auto">
        <a:xfrm>
          <a:off x="3756660" y="3350200"/>
          <a:ext cx="631626" cy="250250"/>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800" b="0" i="0" strike="noStrike" baseline="0">
              <a:solidFill>
                <a:srgbClr val="000000"/>
              </a:solidFill>
              <a:latin typeface="Arial"/>
              <a:cs typeface="Arial"/>
            </a:rPr>
            <a:t>Diagnóstico</a:t>
          </a:r>
          <a:endParaRPr lang="es-MX" sz="800" b="0" i="0" strike="noStrike">
            <a:solidFill>
              <a:srgbClr val="000000"/>
            </a:solidFill>
            <a:latin typeface="Arial"/>
            <a:cs typeface="Arial"/>
          </a:endParaRPr>
        </a:p>
      </xdr:txBody>
    </xdr:sp>
    <xdr:clientData/>
  </xdr:twoCellAnchor>
  <xdr:twoCellAnchor editAs="oneCell">
    <xdr:from>
      <xdr:col>1</xdr:col>
      <xdr:colOff>4002405</xdr:colOff>
      <xdr:row>24</xdr:row>
      <xdr:rowOff>64075</xdr:rowOff>
    </xdr:from>
    <xdr:to>
      <xdr:col>2</xdr:col>
      <xdr:colOff>200025</xdr:colOff>
      <xdr:row>27</xdr:row>
      <xdr:rowOff>66675</xdr:rowOff>
    </xdr:to>
    <xdr:sp macro="" textlink="">
      <xdr:nvSpPr>
        <xdr:cNvPr id="15" name="Text Box 5"/>
        <xdr:cNvSpPr txBox="1">
          <a:spLocks noChangeArrowheads="1"/>
        </xdr:cNvSpPr>
      </xdr:nvSpPr>
      <xdr:spPr bwMode="auto">
        <a:xfrm>
          <a:off x="4507230" y="3350200"/>
          <a:ext cx="741045" cy="431225"/>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800" b="0" i="0" strike="noStrike">
              <a:solidFill>
                <a:srgbClr val="000000"/>
              </a:solidFill>
              <a:latin typeface="Arial"/>
              <a:cs typeface="Arial"/>
            </a:rPr>
            <a:t>Accidentes e incidentes</a:t>
          </a:r>
        </a:p>
      </xdr:txBody>
    </xdr:sp>
    <xdr:clientData/>
  </xdr:twoCellAnchor>
  <xdr:twoCellAnchor editAs="oneCell">
    <xdr:from>
      <xdr:col>2</xdr:col>
      <xdr:colOff>306704</xdr:colOff>
      <xdr:row>24</xdr:row>
      <xdr:rowOff>64075</xdr:rowOff>
    </xdr:from>
    <xdr:to>
      <xdr:col>2</xdr:col>
      <xdr:colOff>1039647</xdr:colOff>
      <xdr:row>27</xdr:row>
      <xdr:rowOff>133350</xdr:rowOff>
    </xdr:to>
    <xdr:sp macro="" textlink="">
      <xdr:nvSpPr>
        <xdr:cNvPr id="16" name="Text Box 5"/>
        <xdr:cNvSpPr txBox="1">
          <a:spLocks noChangeArrowheads="1"/>
        </xdr:cNvSpPr>
      </xdr:nvSpPr>
      <xdr:spPr bwMode="auto">
        <a:xfrm>
          <a:off x="5354954" y="3350200"/>
          <a:ext cx="732943" cy="497900"/>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800" b="0" i="0" strike="noStrike">
              <a:solidFill>
                <a:srgbClr val="000000"/>
              </a:solidFill>
              <a:latin typeface="Arial"/>
              <a:cs typeface="Arial"/>
            </a:rPr>
            <a:t>Auxiliares</a:t>
          </a:r>
          <a:r>
            <a:rPr lang="es-MX" sz="800" b="0" i="0" strike="noStrike" baseline="0">
              <a:solidFill>
                <a:srgbClr val="000000"/>
              </a:solidFill>
              <a:latin typeface="Arial"/>
              <a:cs typeface="Arial"/>
            </a:rPr>
            <a:t> de diagnóstico y tratamiento</a:t>
          </a:r>
          <a:endParaRPr lang="es-MX" sz="800" b="0" i="0" strike="noStrike">
            <a:solidFill>
              <a:srgbClr val="000000"/>
            </a:solidFill>
            <a:latin typeface="Arial"/>
            <a:cs typeface="Arial"/>
          </a:endParaRPr>
        </a:p>
      </xdr:txBody>
    </xdr:sp>
    <xdr:clientData/>
  </xdr:twoCellAnchor>
  <xdr:twoCellAnchor editAs="oneCell">
    <xdr:from>
      <xdr:col>1</xdr:col>
      <xdr:colOff>1274444</xdr:colOff>
      <xdr:row>4</xdr:row>
      <xdr:rowOff>121225</xdr:rowOff>
    </xdr:from>
    <xdr:to>
      <xdr:col>1</xdr:col>
      <xdr:colOff>4286628</xdr:colOff>
      <xdr:row>6</xdr:row>
      <xdr:rowOff>66675</xdr:rowOff>
    </xdr:to>
    <xdr:sp macro="" textlink="">
      <xdr:nvSpPr>
        <xdr:cNvPr id="18" name="Text Box 5"/>
        <xdr:cNvSpPr txBox="1">
          <a:spLocks noChangeArrowheads="1"/>
        </xdr:cNvSpPr>
      </xdr:nvSpPr>
      <xdr:spPr bwMode="auto">
        <a:xfrm>
          <a:off x="1007744" y="549850"/>
          <a:ext cx="3012184" cy="269300"/>
        </a:xfrm>
        <a:prstGeom prst="rect">
          <a:avLst/>
        </a:prstGeom>
        <a:noFill/>
        <a:ln w="9525">
          <a:noFill/>
          <a:miter lim="800000"/>
          <a:headEnd/>
          <a:tailEnd/>
        </a:ln>
      </xdr:spPr>
      <xdr:txBody>
        <a:bodyPr wrap="square" lIns="36000" tIns="72000" rIns="36000" bIns="36000" anchor="t" upright="1">
          <a:noAutofit/>
        </a:bodyPr>
        <a:lstStyle/>
        <a:p>
          <a:pPr algn="ctr" rtl="0">
            <a:defRPr sz="1000"/>
          </a:pPr>
          <a:r>
            <a:rPr lang="es-MX" sz="900" b="0" i="1" strike="noStrike">
              <a:solidFill>
                <a:srgbClr val="000000"/>
              </a:solidFill>
              <a:latin typeface="Arial"/>
              <a:cs typeface="Arial"/>
            </a:rPr>
            <a:t>Total de inconformidades</a:t>
          </a:r>
          <a:r>
            <a:rPr lang="es-MX" sz="900" b="0" i="1" strike="noStrike" baseline="0">
              <a:solidFill>
                <a:srgbClr val="000000"/>
              </a:solidFill>
              <a:latin typeface="Arial"/>
              <a:cs typeface="Arial"/>
            </a:rPr>
            <a:t> concluidas: 40</a:t>
          </a:r>
          <a:endParaRPr lang="es-MX" sz="900" b="0" i="1" strike="noStrike">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inegi.org.mx/Documents%20and%20Settings/NORMA.BARRERA.INEGI/Escritorio/1999/CAP-2/APART-22/CAPITULO%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2.2.1"/>
      <sheetName val="C2.2.2"/>
      <sheetName val="G2.2.1"/>
      <sheetName val="C2.2.3"/>
      <sheetName val="C2.2.4"/>
      <sheetName val="C2.2.5(1)"/>
      <sheetName val="C2.2.5(2)"/>
      <sheetName val="G2.2.2"/>
      <sheetName val="C2.2.6"/>
      <sheetName val="C2.2.7"/>
      <sheetName val="G2.2.3"/>
      <sheetName val="C2.2.8"/>
      <sheetName val="C2.2.9"/>
      <sheetName val="C2.2.10"/>
      <sheetName val="C2.2.11"/>
      <sheetName val="C2.2.12"/>
      <sheetName val="C2.2.13"/>
      <sheetName val="C2.2.14"/>
      <sheetName val="C2.2.15"/>
      <sheetName val="C2.2.16"/>
      <sheetName val="C2.2.17"/>
      <sheetName val="C2.2.18"/>
      <sheetName val="C2.2.19"/>
      <sheetName val="C2.2.20"/>
      <sheetName val="C2.2.21"/>
      <sheetName val="C2.2.22"/>
      <sheetName val="C2.2.23"/>
      <sheetName val="C2.2.24"/>
      <sheetName val="C2.2.25"/>
      <sheetName val="C2.2.26"/>
      <sheetName val="C2.2.27"/>
      <sheetName val="C2.2.2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inegi.org.mx/"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6.bin"/><Relationship Id="rId1" Type="http://schemas.openxmlformats.org/officeDocument/2006/relationships/hyperlink" Target="http://10.29.10.33/wiki/index.php/Salud:_Hoja_de_trabajo_Establecimientos_particulares_de_salud_con_servicio_de_hospitalizaci%C3%B3n_pro_n%C3%BAmero_de_camas_censables"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www.inegi.org.mx/" TargetMode="Externa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hyperlink" Target="http://www.snieg.mx/cni/indicadores.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C159"/>
  <sheetViews>
    <sheetView showGridLines="0" showRowColHeaders="0" tabSelected="1" view="pageLayout" zoomScaleNormal="100" workbookViewId="0">
      <selection activeCell="A2" sqref="A2"/>
    </sheetView>
  </sheetViews>
  <sheetFormatPr baseColWidth="10" defaultColWidth="0" defaultRowHeight="17.100000000000001" customHeight="1" zeroHeight="1" x14ac:dyDescent="0.2"/>
  <cols>
    <col min="1" max="1" width="13.83203125" style="42" customWidth="1"/>
    <col min="2" max="2" width="3.83203125" style="43" customWidth="1"/>
    <col min="3" max="3" width="93.83203125" style="43" customWidth="1"/>
    <col min="4" max="16384" width="0" style="44" hidden="1"/>
  </cols>
  <sheetData>
    <row r="1" spans="1:3" ht="15.95" customHeight="1" x14ac:dyDescent="0.2"/>
    <row r="2" spans="1:3" ht="17.100000000000001" customHeight="1" x14ac:dyDescent="0.25">
      <c r="A2" s="45" t="s">
        <v>786</v>
      </c>
    </row>
    <row r="3" spans="1:3" ht="17.100000000000001" customHeight="1" x14ac:dyDescent="0.2"/>
    <row r="4" spans="1:3" ht="17.100000000000001" customHeight="1" x14ac:dyDescent="0.2">
      <c r="A4" s="40" t="s">
        <v>787</v>
      </c>
      <c r="C4" s="39" t="s">
        <v>269</v>
      </c>
    </row>
    <row r="5" spans="1:3" ht="17.100000000000001" customHeight="1" x14ac:dyDescent="0.2">
      <c r="C5" s="39" t="s">
        <v>268</v>
      </c>
    </row>
    <row r="6" spans="1:3" ht="17.100000000000001" customHeight="1" x14ac:dyDescent="0.2"/>
    <row r="7" spans="1:3" ht="17.100000000000001" customHeight="1" x14ac:dyDescent="0.2">
      <c r="A7" s="40" t="s">
        <v>788</v>
      </c>
      <c r="C7" s="39" t="s">
        <v>299</v>
      </c>
    </row>
    <row r="8" spans="1:3" ht="17.100000000000001" customHeight="1" x14ac:dyDescent="0.2">
      <c r="C8" s="39" t="s">
        <v>750</v>
      </c>
    </row>
    <row r="9" spans="1:3" ht="17.100000000000001" customHeight="1" x14ac:dyDescent="0.2">
      <c r="C9" s="39" t="s">
        <v>149</v>
      </c>
    </row>
    <row r="10" spans="1:3" ht="17.100000000000001" customHeight="1" x14ac:dyDescent="0.2">
      <c r="C10" s="39" t="s">
        <v>397</v>
      </c>
    </row>
    <row r="11" spans="1:3" ht="17.100000000000001" customHeight="1" x14ac:dyDescent="0.2"/>
    <row r="12" spans="1:3" ht="17.100000000000001" customHeight="1" x14ac:dyDescent="0.2">
      <c r="A12" s="40" t="s">
        <v>789</v>
      </c>
      <c r="C12" s="39" t="s">
        <v>300</v>
      </c>
    </row>
    <row r="13" spans="1:3" ht="17.100000000000001" customHeight="1" x14ac:dyDescent="0.2">
      <c r="C13" s="39" t="s">
        <v>301</v>
      </c>
    </row>
    <row r="14" spans="1:3" ht="17.100000000000001" customHeight="1" x14ac:dyDescent="0.2">
      <c r="C14" s="39">
        <v>2013</v>
      </c>
    </row>
    <row r="15" spans="1:3" ht="17.100000000000001" customHeight="1" x14ac:dyDescent="0.2"/>
    <row r="16" spans="1:3" ht="17.100000000000001" customHeight="1" x14ac:dyDescent="0.2">
      <c r="A16" s="40" t="s">
        <v>790</v>
      </c>
      <c r="C16" s="39" t="s">
        <v>302</v>
      </c>
    </row>
    <row r="17" spans="1:3" ht="17.100000000000001" customHeight="1" x14ac:dyDescent="0.2">
      <c r="C17" s="39" t="s">
        <v>221</v>
      </c>
    </row>
    <row r="18" spans="1:3" ht="17.100000000000001" customHeight="1" x14ac:dyDescent="0.2">
      <c r="C18" s="39" t="s">
        <v>397</v>
      </c>
    </row>
    <row r="19" spans="1:3" ht="17.100000000000001" customHeight="1" x14ac:dyDescent="0.2"/>
    <row r="20" spans="1:3" ht="17.100000000000001" customHeight="1" x14ac:dyDescent="0.2">
      <c r="A20" s="40" t="s">
        <v>791</v>
      </c>
      <c r="C20" s="39" t="s">
        <v>792</v>
      </c>
    </row>
    <row r="21" spans="1:3" ht="17.100000000000001" customHeight="1" x14ac:dyDescent="0.2">
      <c r="C21" s="39" t="s">
        <v>262</v>
      </c>
    </row>
    <row r="22" spans="1:3" ht="17.100000000000001" customHeight="1" x14ac:dyDescent="0.2">
      <c r="C22" s="39" t="s">
        <v>397</v>
      </c>
    </row>
    <row r="23" spans="1:3" ht="17.100000000000001" customHeight="1" x14ac:dyDescent="0.2"/>
    <row r="24" spans="1:3" ht="17.100000000000001" customHeight="1" x14ac:dyDescent="0.2">
      <c r="A24" s="40" t="s">
        <v>793</v>
      </c>
      <c r="C24" s="39" t="s">
        <v>304</v>
      </c>
    </row>
    <row r="25" spans="1:3" ht="17.100000000000001" customHeight="1" x14ac:dyDescent="0.2">
      <c r="C25" s="39" t="s">
        <v>223</v>
      </c>
    </row>
    <row r="26" spans="1:3" ht="17.100000000000001" customHeight="1" x14ac:dyDescent="0.2">
      <c r="C26" s="39" t="s">
        <v>397</v>
      </c>
    </row>
    <row r="27" spans="1:3" ht="17.100000000000001" customHeight="1" x14ac:dyDescent="0.2"/>
    <row r="28" spans="1:3" ht="17.100000000000001" customHeight="1" x14ac:dyDescent="0.2">
      <c r="A28" s="40" t="s">
        <v>794</v>
      </c>
      <c r="C28" s="39" t="s">
        <v>649</v>
      </c>
    </row>
    <row r="29" spans="1:3" ht="17.100000000000001" customHeight="1" x14ac:dyDescent="0.2">
      <c r="C29" s="39" t="s">
        <v>397</v>
      </c>
    </row>
    <row r="30" spans="1:3" ht="17.100000000000001" customHeight="1" x14ac:dyDescent="0.2"/>
    <row r="31" spans="1:3" ht="17.100000000000001" customHeight="1" x14ac:dyDescent="0.2">
      <c r="A31" s="40" t="s">
        <v>795</v>
      </c>
      <c r="C31" s="39" t="s">
        <v>796</v>
      </c>
    </row>
    <row r="32" spans="1:3" ht="17.100000000000001" customHeight="1" x14ac:dyDescent="0.2">
      <c r="C32" s="39" t="s">
        <v>305</v>
      </c>
    </row>
    <row r="33" spans="1:3" ht="17.100000000000001" customHeight="1" x14ac:dyDescent="0.2">
      <c r="C33" s="39" t="s">
        <v>397</v>
      </c>
    </row>
    <row r="34" spans="1:3" ht="17.100000000000001" customHeight="1" x14ac:dyDescent="0.2"/>
    <row r="35" spans="1:3" ht="17.100000000000001" customHeight="1" x14ac:dyDescent="0.2">
      <c r="A35" s="40" t="s">
        <v>797</v>
      </c>
      <c r="C35" s="39" t="s">
        <v>798</v>
      </c>
    </row>
    <row r="36" spans="1:3" ht="17.100000000000001" customHeight="1" x14ac:dyDescent="0.2">
      <c r="C36" s="39" t="s">
        <v>149</v>
      </c>
    </row>
    <row r="37" spans="1:3" ht="17.100000000000001" customHeight="1" x14ac:dyDescent="0.2">
      <c r="C37" s="39">
        <v>2013</v>
      </c>
    </row>
    <row r="38" spans="1:3" ht="17.100000000000001" customHeight="1" x14ac:dyDescent="0.2"/>
    <row r="39" spans="1:3" ht="17.100000000000001" customHeight="1" x14ac:dyDescent="0.2">
      <c r="A39" s="40" t="s">
        <v>799</v>
      </c>
      <c r="C39" s="39" t="s">
        <v>800</v>
      </c>
    </row>
    <row r="40" spans="1:3" ht="17.100000000000001" customHeight="1" x14ac:dyDescent="0.2">
      <c r="C40" s="39" t="s">
        <v>226</v>
      </c>
    </row>
    <row r="41" spans="1:3" ht="17.100000000000001" customHeight="1" x14ac:dyDescent="0.2">
      <c r="C41" s="39">
        <v>2013</v>
      </c>
    </row>
    <row r="42" spans="1:3" ht="17.100000000000001" customHeight="1" x14ac:dyDescent="0.2"/>
    <row r="43" spans="1:3" ht="17.100000000000001" customHeight="1" x14ac:dyDescent="0.2">
      <c r="A43" s="40" t="s">
        <v>801</v>
      </c>
      <c r="C43" s="39" t="s">
        <v>802</v>
      </c>
    </row>
    <row r="44" spans="1:3" ht="17.100000000000001" customHeight="1" x14ac:dyDescent="0.2">
      <c r="C44" s="39" t="s">
        <v>803</v>
      </c>
    </row>
    <row r="45" spans="1:3" ht="17.100000000000001" customHeight="1" x14ac:dyDescent="0.2">
      <c r="C45" s="39" t="s">
        <v>264</v>
      </c>
    </row>
    <row r="46" spans="1:3" ht="17.100000000000001" customHeight="1" x14ac:dyDescent="0.2">
      <c r="C46" s="39">
        <v>2013</v>
      </c>
    </row>
    <row r="47" spans="1:3" ht="17.100000000000001" customHeight="1" x14ac:dyDescent="0.2"/>
    <row r="48" spans="1:3" ht="17.100000000000001" customHeight="1" x14ac:dyDescent="0.2">
      <c r="A48" s="40" t="s">
        <v>804</v>
      </c>
      <c r="C48" s="39" t="s">
        <v>805</v>
      </c>
    </row>
    <row r="49" spans="1:3" ht="17.100000000000001" customHeight="1" x14ac:dyDescent="0.2">
      <c r="C49" s="39" t="s">
        <v>806</v>
      </c>
    </row>
    <row r="50" spans="1:3" ht="17.100000000000001" customHeight="1" x14ac:dyDescent="0.2">
      <c r="C50" s="39" t="s">
        <v>265</v>
      </c>
    </row>
    <row r="51" spans="1:3" ht="17.100000000000001" customHeight="1" x14ac:dyDescent="0.2">
      <c r="C51" s="39">
        <v>2013</v>
      </c>
    </row>
    <row r="52" spans="1:3" ht="17.100000000000001" customHeight="1" x14ac:dyDescent="0.2"/>
    <row r="53" spans="1:3" ht="17.100000000000001" customHeight="1" x14ac:dyDescent="0.2">
      <c r="A53" s="40" t="s">
        <v>807</v>
      </c>
      <c r="C53" s="39" t="s">
        <v>808</v>
      </c>
    </row>
    <row r="54" spans="1:3" ht="17.100000000000001" customHeight="1" x14ac:dyDescent="0.2">
      <c r="C54" s="39" t="s">
        <v>742</v>
      </c>
    </row>
    <row r="55" spans="1:3" ht="17.100000000000001" customHeight="1" x14ac:dyDescent="0.2">
      <c r="C55" s="39">
        <v>2013</v>
      </c>
    </row>
    <row r="56" spans="1:3" ht="17.100000000000001" customHeight="1" x14ac:dyDescent="0.2"/>
    <row r="57" spans="1:3" ht="17.100000000000001" customHeight="1" x14ac:dyDescent="0.2">
      <c r="A57" s="40" t="s">
        <v>809</v>
      </c>
      <c r="C57" s="39" t="s">
        <v>810</v>
      </c>
    </row>
    <row r="58" spans="1:3" ht="17.100000000000001" customHeight="1" x14ac:dyDescent="0.2">
      <c r="C58" s="39" t="s">
        <v>311</v>
      </c>
    </row>
    <row r="59" spans="1:3" ht="17.100000000000001" customHeight="1" x14ac:dyDescent="0.2">
      <c r="C59" s="39">
        <v>2013</v>
      </c>
    </row>
    <row r="60" spans="1:3" ht="17.100000000000001" customHeight="1" x14ac:dyDescent="0.2"/>
    <row r="61" spans="1:3" ht="17.100000000000001" customHeight="1" x14ac:dyDescent="0.2">
      <c r="A61" s="40" t="s">
        <v>811</v>
      </c>
      <c r="C61" s="39" t="s">
        <v>665</v>
      </c>
    </row>
    <row r="62" spans="1:3" ht="17.100000000000001" customHeight="1" x14ac:dyDescent="0.2">
      <c r="C62" s="39" t="s">
        <v>663</v>
      </c>
    </row>
    <row r="63" spans="1:3" ht="17.100000000000001" customHeight="1" x14ac:dyDescent="0.2">
      <c r="C63" s="39">
        <v>2013</v>
      </c>
    </row>
    <row r="64" spans="1:3" ht="17.100000000000001" customHeight="1" x14ac:dyDescent="0.2"/>
    <row r="65" spans="1:3" ht="17.100000000000001" customHeight="1" x14ac:dyDescent="0.2">
      <c r="A65" s="40" t="s">
        <v>812</v>
      </c>
      <c r="C65" s="39" t="s">
        <v>312</v>
      </c>
    </row>
    <row r="66" spans="1:3" ht="17.100000000000001" customHeight="1" x14ac:dyDescent="0.2">
      <c r="C66" s="39" t="s">
        <v>313</v>
      </c>
    </row>
    <row r="67" spans="1:3" ht="17.100000000000001" customHeight="1" x14ac:dyDescent="0.2">
      <c r="C67" s="39">
        <v>2013</v>
      </c>
    </row>
    <row r="68" spans="1:3" ht="17.100000000000001" customHeight="1" x14ac:dyDescent="0.2"/>
    <row r="69" spans="1:3" ht="17.100000000000001" customHeight="1" x14ac:dyDescent="0.2">
      <c r="A69" s="40" t="s">
        <v>813</v>
      </c>
      <c r="C69" s="39" t="s">
        <v>814</v>
      </c>
    </row>
    <row r="70" spans="1:3" ht="17.100000000000001" customHeight="1" x14ac:dyDescent="0.2">
      <c r="C70" s="39" t="s">
        <v>343</v>
      </c>
    </row>
    <row r="71" spans="1:3" ht="17.100000000000001" customHeight="1" x14ac:dyDescent="0.2">
      <c r="C71" s="39">
        <v>2013</v>
      </c>
    </row>
    <row r="72" spans="1:3" ht="17.100000000000001" customHeight="1" x14ac:dyDescent="0.2"/>
    <row r="73" spans="1:3" ht="17.100000000000001" customHeight="1" x14ac:dyDescent="0.2">
      <c r="A73" s="40" t="s">
        <v>815</v>
      </c>
      <c r="C73" s="39" t="s">
        <v>814</v>
      </c>
    </row>
    <row r="74" spans="1:3" ht="17.100000000000001" customHeight="1" x14ac:dyDescent="0.2">
      <c r="C74" s="39" t="s">
        <v>402</v>
      </c>
    </row>
    <row r="75" spans="1:3" ht="17.100000000000001" customHeight="1" x14ac:dyDescent="0.2">
      <c r="C75" s="39">
        <v>2013</v>
      </c>
    </row>
    <row r="76" spans="1:3" ht="17.100000000000001" customHeight="1" x14ac:dyDescent="0.2"/>
    <row r="77" spans="1:3" ht="17.100000000000001" customHeight="1" x14ac:dyDescent="0.2">
      <c r="A77" s="40" t="s">
        <v>816</v>
      </c>
      <c r="C77" s="39" t="s">
        <v>315</v>
      </c>
    </row>
    <row r="78" spans="1:3" ht="17.100000000000001" customHeight="1" x14ac:dyDescent="0.2">
      <c r="C78" s="39" t="s">
        <v>345</v>
      </c>
    </row>
    <row r="79" spans="1:3" ht="17.100000000000001" customHeight="1" x14ac:dyDescent="0.2">
      <c r="C79" s="39">
        <v>2013</v>
      </c>
    </row>
    <row r="80" spans="1:3" ht="17.100000000000001" customHeight="1" x14ac:dyDescent="0.2"/>
    <row r="81" spans="1:3" ht="17.100000000000001" customHeight="1" x14ac:dyDescent="0.2">
      <c r="A81" s="40" t="s">
        <v>817</v>
      </c>
      <c r="C81" s="39" t="s">
        <v>315</v>
      </c>
    </row>
    <row r="82" spans="1:3" ht="17.100000000000001" customHeight="1" x14ac:dyDescent="0.2">
      <c r="C82" s="39" t="s">
        <v>403</v>
      </c>
    </row>
    <row r="83" spans="1:3" ht="17.100000000000001" customHeight="1" x14ac:dyDescent="0.2">
      <c r="C83" s="39">
        <v>2013</v>
      </c>
    </row>
    <row r="84" spans="1:3" ht="17.100000000000001" customHeight="1" x14ac:dyDescent="0.2"/>
    <row r="85" spans="1:3" ht="17.100000000000001" customHeight="1" x14ac:dyDescent="0.2">
      <c r="A85" s="40" t="s">
        <v>340</v>
      </c>
      <c r="C85" s="39" t="s">
        <v>341</v>
      </c>
    </row>
    <row r="86" spans="1:3" ht="17.100000000000001" customHeight="1" x14ac:dyDescent="0.2">
      <c r="C86" s="39" t="s">
        <v>339</v>
      </c>
    </row>
    <row r="87" spans="1:3" ht="17.100000000000001" customHeight="1" x14ac:dyDescent="0.2">
      <c r="C87" s="39" t="s">
        <v>398</v>
      </c>
    </row>
    <row r="88" spans="1:3" ht="17.100000000000001" customHeight="1" x14ac:dyDescent="0.2"/>
    <row r="89" spans="1:3" ht="17.100000000000001" customHeight="1" x14ac:dyDescent="0.2">
      <c r="A89" s="40" t="s">
        <v>818</v>
      </c>
      <c r="C89" s="39" t="s">
        <v>187</v>
      </c>
    </row>
    <row r="90" spans="1:3" ht="17.100000000000001" customHeight="1" x14ac:dyDescent="0.2">
      <c r="C90" s="39" t="s">
        <v>819</v>
      </c>
    </row>
    <row r="91" spans="1:3" ht="17.100000000000001" customHeight="1" x14ac:dyDescent="0.2">
      <c r="C91" s="39" t="s">
        <v>50</v>
      </c>
    </row>
    <row r="92" spans="1:3" ht="17.100000000000001" customHeight="1" x14ac:dyDescent="0.2">
      <c r="C92" s="39" t="s">
        <v>397</v>
      </c>
    </row>
    <row r="93" spans="1:3" ht="17.100000000000001" customHeight="1" x14ac:dyDescent="0.2"/>
    <row r="94" spans="1:3" ht="17.100000000000001" customHeight="1" x14ac:dyDescent="0.2">
      <c r="A94" s="40" t="s">
        <v>820</v>
      </c>
      <c r="C94" s="39" t="s">
        <v>79</v>
      </c>
    </row>
    <row r="95" spans="1:3" ht="17.100000000000001" customHeight="1" x14ac:dyDescent="0.2">
      <c r="C95" s="39" t="s">
        <v>47</v>
      </c>
    </row>
    <row r="96" spans="1:3" ht="17.100000000000001" customHeight="1" x14ac:dyDescent="0.2">
      <c r="C96" s="39" t="s">
        <v>48</v>
      </c>
    </row>
    <row r="97" spans="1:3" ht="17.100000000000001" customHeight="1" x14ac:dyDescent="0.2">
      <c r="C97" s="39" t="s">
        <v>397</v>
      </c>
    </row>
    <row r="98" spans="1:3" ht="17.100000000000001" customHeight="1" x14ac:dyDescent="0.2"/>
    <row r="99" spans="1:3" ht="17.100000000000001" customHeight="1" x14ac:dyDescent="0.2">
      <c r="A99" s="40" t="s">
        <v>821</v>
      </c>
      <c r="C99" s="39" t="s">
        <v>822</v>
      </c>
    </row>
    <row r="100" spans="1:3" ht="17.100000000000001" customHeight="1" x14ac:dyDescent="0.2">
      <c r="C100" s="39" t="s">
        <v>217</v>
      </c>
    </row>
    <row r="101" spans="1:3" ht="17.100000000000001" customHeight="1" x14ac:dyDescent="0.2">
      <c r="C101" s="39" t="s">
        <v>50</v>
      </c>
    </row>
    <row r="102" spans="1:3" ht="17.100000000000001" customHeight="1" x14ac:dyDescent="0.2">
      <c r="C102" s="39" t="s">
        <v>397</v>
      </c>
    </row>
    <row r="103" spans="1:3" ht="17.100000000000001" customHeight="1" x14ac:dyDescent="0.2"/>
    <row r="104" spans="1:3" ht="17.100000000000001" customHeight="1" x14ac:dyDescent="0.2">
      <c r="A104" s="40" t="s">
        <v>823</v>
      </c>
      <c r="C104" s="39" t="s">
        <v>824</v>
      </c>
    </row>
    <row r="105" spans="1:3" ht="17.100000000000001" customHeight="1" x14ac:dyDescent="0.2">
      <c r="C105" s="39" t="s">
        <v>197</v>
      </c>
    </row>
    <row r="106" spans="1:3" ht="17.100000000000001" customHeight="1" x14ac:dyDescent="0.2">
      <c r="C106" s="39" t="s">
        <v>397</v>
      </c>
    </row>
    <row r="107" spans="1:3" ht="17.100000000000001" customHeight="1" x14ac:dyDescent="0.2"/>
    <row r="108" spans="1:3" ht="17.100000000000001" customHeight="1" x14ac:dyDescent="0.2">
      <c r="A108" s="40" t="s">
        <v>825</v>
      </c>
      <c r="C108" s="39" t="s">
        <v>826</v>
      </c>
    </row>
    <row r="109" spans="1:3" ht="17.100000000000001" customHeight="1" x14ac:dyDescent="0.2">
      <c r="C109" s="39" t="s">
        <v>197</v>
      </c>
    </row>
    <row r="110" spans="1:3" ht="17.100000000000001" customHeight="1" x14ac:dyDescent="0.2">
      <c r="C110" s="39">
        <v>2013</v>
      </c>
    </row>
    <row r="111" spans="1:3" ht="17.100000000000001" customHeight="1" x14ac:dyDescent="0.2"/>
    <row r="112" spans="1:3" ht="17.100000000000001" customHeight="1" x14ac:dyDescent="0.2">
      <c r="A112" s="40" t="s">
        <v>827</v>
      </c>
      <c r="C112" s="39" t="s">
        <v>828</v>
      </c>
    </row>
    <row r="113" spans="1:3" ht="17.100000000000001" customHeight="1" x14ac:dyDescent="0.2">
      <c r="C113" s="39" t="s">
        <v>829</v>
      </c>
    </row>
    <row r="114" spans="1:3" ht="17.100000000000001" customHeight="1" x14ac:dyDescent="0.2">
      <c r="C114" s="39" t="s">
        <v>181</v>
      </c>
    </row>
    <row r="115" spans="1:3" ht="17.100000000000001" customHeight="1" x14ac:dyDescent="0.2">
      <c r="C115" s="39">
        <v>2013</v>
      </c>
    </row>
    <row r="116" spans="1:3" ht="17.100000000000001" customHeight="1" x14ac:dyDescent="0.2"/>
    <row r="117" spans="1:3" ht="17.100000000000001" customHeight="1" x14ac:dyDescent="0.2">
      <c r="A117" s="40" t="s">
        <v>830</v>
      </c>
      <c r="C117" s="39" t="s">
        <v>831</v>
      </c>
    </row>
    <row r="118" spans="1:3" ht="17.100000000000001" customHeight="1" x14ac:dyDescent="0.2">
      <c r="C118" s="39" t="s">
        <v>829</v>
      </c>
    </row>
    <row r="119" spans="1:3" ht="17.100000000000001" customHeight="1" x14ac:dyDescent="0.2">
      <c r="C119" s="39" t="s">
        <v>183</v>
      </c>
    </row>
    <row r="120" spans="1:3" ht="17.100000000000001" customHeight="1" x14ac:dyDescent="0.2">
      <c r="C120" s="39">
        <v>2013</v>
      </c>
    </row>
    <row r="121" spans="1:3" ht="17.100000000000001" customHeight="1" x14ac:dyDescent="0.2"/>
    <row r="122" spans="1:3" ht="17.100000000000001" customHeight="1" x14ac:dyDescent="0.2">
      <c r="A122" s="40" t="s">
        <v>832</v>
      </c>
      <c r="C122" s="39" t="s">
        <v>833</v>
      </c>
    </row>
    <row r="123" spans="1:3" ht="17.100000000000001" customHeight="1" x14ac:dyDescent="0.2">
      <c r="C123" s="39" t="s">
        <v>834</v>
      </c>
    </row>
    <row r="124" spans="1:3" ht="17.100000000000001" customHeight="1" x14ac:dyDescent="0.2">
      <c r="C124" s="39" t="s">
        <v>338</v>
      </c>
    </row>
    <row r="125" spans="1:3" ht="17.100000000000001" customHeight="1" x14ac:dyDescent="0.2">
      <c r="C125" s="39">
        <v>2013</v>
      </c>
    </row>
    <row r="126" spans="1:3" ht="17.100000000000001" customHeight="1" x14ac:dyDescent="0.2"/>
    <row r="127" spans="1:3" ht="17.100000000000001" customHeight="1" x14ac:dyDescent="0.2">
      <c r="A127" s="40" t="s">
        <v>835</v>
      </c>
      <c r="C127" s="39" t="s">
        <v>639</v>
      </c>
    </row>
    <row r="128" spans="1:3" ht="17.100000000000001" customHeight="1" x14ac:dyDescent="0.2">
      <c r="C128" s="39">
        <v>2013</v>
      </c>
    </row>
    <row r="129" spans="1:3" ht="17.100000000000001" customHeight="1" x14ac:dyDescent="0.2"/>
    <row r="130" spans="1:3" ht="17.100000000000001" customHeight="1" x14ac:dyDescent="0.2">
      <c r="A130" s="40" t="s">
        <v>836</v>
      </c>
      <c r="C130" s="39" t="s">
        <v>645</v>
      </c>
    </row>
    <row r="131" spans="1:3" ht="17.100000000000001" customHeight="1" x14ac:dyDescent="0.2">
      <c r="C131" s="39" t="s">
        <v>643</v>
      </c>
    </row>
    <row r="132" spans="1:3" ht="17.100000000000001" customHeight="1" x14ac:dyDescent="0.2">
      <c r="C132" s="39">
        <v>2013</v>
      </c>
    </row>
    <row r="133" spans="1:3" ht="17.100000000000001" customHeight="1" x14ac:dyDescent="0.2"/>
    <row r="134" spans="1:3" ht="17.100000000000001" customHeight="1" x14ac:dyDescent="0.2">
      <c r="A134" s="40" t="s">
        <v>837</v>
      </c>
      <c r="C134" s="39" t="s">
        <v>266</v>
      </c>
    </row>
    <row r="135" spans="1:3" ht="17.100000000000001" customHeight="1" x14ac:dyDescent="0.2">
      <c r="C135" s="39" t="s">
        <v>268</v>
      </c>
    </row>
    <row r="136" spans="1:3" ht="17.100000000000001" customHeight="1" x14ac:dyDescent="0.2"/>
    <row r="137" spans="1:3" ht="17.100000000000001" customHeight="1" x14ac:dyDescent="0.2">
      <c r="A137" s="40" t="s">
        <v>838</v>
      </c>
      <c r="C137" s="39" t="s">
        <v>839</v>
      </c>
    </row>
    <row r="138" spans="1:3" ht="17.100000000000001" customHeight="1" x14ac:dyDescent="0.2">
      <c r="C138" s="39" t="s">
        <v>353</v>
      </c>
    </row>
    <row r="139" spans="1:3" ht="17.100000000000001" customHeight="1" x14ac:dyDescent="0.2">
      <c r="C139" s="39">
        <v>2013</v>
      </c>
    </row>
    <row r="140" spans="1:3" ht="17.100000000000001" customHeight="1" x14ac:dyDescent="0.2"/>
    <row r="141" spans="1:3" ht="17.100000000000001" customHeight="1" x14ac:dyDescent="0.2">
      <c r="A141" s="40" t="s">
        <v>840</v>
      </c>
      <c r="C141" s="39" t="s">
        <v>363</v>
      </c>
    </row>
    <row r="142" spans="1:3" ht="17.100000000000001" customHeight="1" x14ac:dyDescent="0.2">
      <c r="C142" s="39" t="s">
        <v>364</v>
      </c>
    </row>
    <row r="143" spans="1:3" ht="17.100000000000001" customHeight="1" x14ac:dyDescent="0.2">
      <c r="C143" s="39" t="s">
        <v>399</v>
      </c>
    </row>
    <row r="144" spans="1:3" ht="17.100000000000001" customHeight="1" x14ac:dyDescent="0.2"/>
    <row r="145" spans="1:3" ht="17.100000000000001" customHeight="1" x14ac:dyDescent="0.2">
      <c r="A145" s="40" t="s">
        <v>841</v>
      </c>
      <c r="C145" s="39" t="s">
        <v>842</v>
      </c>
    </row>
    <row r="146" spans="1:3" ht="17.100000000000001" customHeight="1" x14ac:dyDescent="0.2">
      <c r="C146" s="39" t="s">
        <v>376</v>
      </c>
    </row>
    <row r="147" spans="1:3" ht="17.100000000000001" customHeight="1" x14ac:dyDescent="0.2">
      <c r="C147" s="39">
        <v>2013</v>
      </c>
    </row>
    <row r="148" spans="1:3" ht="17.100000000000001" customHeight="1" x14ac:dyDescent="0.2"/>
    <row r="149" spans="1:3" ht="17.100000000000001" customHeight="1" x14ac:dyDescent="0.2">
      <c r="A149" s="40" t="s">
        <v>393</v>
      </c>
      <c r="C149" s="39" t="s">
        <v>843</v>
      </c>
    </row>
    <row r="150" spans="1:3" ht="17.100000000000001" customHeight="1" x14ac:dyDescent="0.2">
      <c r="C150" s="39" t="s">
        <v>687</v>
      </c>
    </row>
    <row r="151" spans="1:3" ht="17.100000000000001" customHeight="1" x14ac:dyDescent="0.2">
      <c r="C151" s="39">
        <v>2013</v>
      </c>
    </row>
    <row r="152" spans="1:3" ht="17.100000000000001" customHeight="1" x14ac:dyDescent="0.2"/>
    <row r="153" spans="1:3" ht="17.100000000000001" customHeight="1" x14ac:dyDescent="0.2">
      <c r="A153" s="40" t="s">
        <v>844</v>
      </c>
      <c r="C153" s="39" t="s">
        <v>845</v>
      </c>
    </row>
    <row r="154" spans="1:3" ht="17.100000000000001" customHeight="1" x14ac:dyDescent="0.2">
      <c r="C154" s="39" t="s">
        <v>386</v>
      </c>
    </row>
    <row r="155" spans="1:3" ht="17.100000000000001" customHeight="1" x14ac:dyDescent="0.2">
      <c r="C155" s="39">
        <v>2013</v>
      </c>
    </row>
    <row r="156" spans="1:3" ht="17.100000000000001" customHeight="1" x14ac:dyDescent="0.2"/>
    <row r="157" spans="1:3" ht="17.100000000000001" customHeight="1" x14ac:dyDescent="0.2">
      <c r="A157" s="40" t="s">
        <v>846</v>
      </c>
      <c r="C157" s="39" t="s">
        <v>693</v>
      </c>
    </row>
    <row r="158" spans="1:3" ht="17.100000000000001" customHeight="1" x14ac:dyDescent="0.2">
      <c r="C158" s="39" t="s">
        <v>691</v>
      </c>
    </row>
    <row r="159" spans="1:3" ht="17.100000000000001" customHeight="1" x14ac:dyDescent="0.2"/>
  </sheetData>
  <sheetProtection sheet="1" objects="1" scenarios="1"/>
  <hyperlinks>
    <hyperlink ref="C4:C5" location="'5.1'!A1" tooltip="Cuadro 5.1" display="'5.1'!A1"/>
    <hyperlink ref="A4" location="'5.1'!A1" tooltip="Cuadro 5.1" display="'5.1'!A1"/>
    <hyperlink ref="C7:C10" location="'5.2'!A1" tooltip="Cuadro 5.2" display="'5.2'!A1"/>
    <hyperlink ref="A7" location="'5.2'!A1" tooltip="Cuadro 5.2" display="'5.2'!A1"/>
    <hyperlink ref="C12:C14" location="'5.3a'!A1" tooltip="Cuadro 5.3" display="'5.3a'!A1"/>
    <hyperlink ref="A12" location="'5.3a'!A1" tooltip="Cuadro 5.3" display="'5.3a'!A1"/>
    <hyperlink ref="C16:C18" location="'5.4'!A1" tooltip="Cuadro 5.4" display="'5.4'!A1"/>
    <hyperlink ref="A16" location="'5.4'!A1" tooltip="Cuadro 5.4" display="'5.4'!A1"/>
    <hyperlink ref="C20:C22" location="'5.5'!A1" tooltip="Cuadro 5.5" display="'5.5'!A1"/>
    <hyperlink ref="A20" location="'5.5'!A1" tooltip="Cuadro 5.5" display="'5.5'!A1"/>
    <hyperlink ref="C24:C26" location="'5.6'!A1" tooltip="Cuadro 5.6" display="'5.6'!A1"/>
    <hyperlink ref="A24" location="'5.6'!A1" tooltip="Cuadro 5.6" display="'5.6'!A1"/>
    <hyperlink ref="C28:C29" location="'5.7'!A1" tooltip="Cuadro 5.7" display="'5.7'!A1"/>
    <hyperlink ref="A28" location="'5.7'!A1" tooltip="Cuadro 5.7" display="'5.7'!A1"/>
    <hyperlink ref="C31:C33" location="'5.8'!A1" tooltip="Cuadro 5.8" display="'5.8'!A1"/>
    <hyperlink ref="A31" location="'5.8'!A1" tooltip="Cuadro 5.8" display="'5.8'!A1"/>
    <hyperlink ref="C35:C37" location="'5.9'!A1" tooltip="Cuadro 5.9" display="'5.9'!A1"/>
    <hyperlink ref="A35" location="'5.9'!A1" tooltip="Cuadro 5.9" display="'5.9'!A1"/>
    <hyperlink ref="C39:C41" location="'5.10a'!A1" tooltip="Cuadro 5.10" display="'5.10a'!A1"/>
    <hyperlink ref="A39" location="'5.10a'!A1" tooltip="Cuadro 5.10" display="'5.10a'!A1"/>
    <hyperlink ref="C43:C46" location="'5.11'!A1" tooltip="Cuadro 5.11" display="'5.11'!A1"/>
    <hyperlink ref="A43" location="'5.11'!A1" tooltip="Cuadro 5.11" display="'5.11'!A1"/>
    <hyperlink ref="C48:C51" location="'5.12'!A1" tooltip="Cuadro 5.12" display="'5.12'!A1"/>
    <hyperlink ref="A48" location="'5.12'!A1" tooltip="Cuadro 5.12" display="'5.12'!A1"/>
    <hyperlink ref="C53:C55" location="'5.13'!A1" tooltip="Cuadro 5.13" display="'5.13'!A1"/>
    <hyperlink ref="A53" location="'5.13'!A1" tooltip="Cuadro 5.13" display="'5.13'!A1"/>
    <hyperlink ref="C57:C59" location="'5.14'!A1" tooltip="Cuadro 5.14" display="'5.14'!A1"/>
    <hyperlink ref="A57" location="'5.14'!A1" tooltip="Cuadro 5.14" display="'5.14'!A1"/>
    <hyperlink ref="C61:C63" location="'5.15'!A1" tooltip="Cuadro 5.15" display="'5.15'!A1"/>
    <hyperlink ref="A61" location="'5.15'!A1" tooltip="Cuadro 5.15" display="'5.15'!A1"/>
    <hyperlink ref="C65:C67" location="'5.16'!A1" tooltip="Cuadro 5.16" display="'5.16'!A1"/>
    <hyperlink ref="A65" location="'5.16'!A1" tooltip="Cuadro 5.16" display="'5.16'!A1"/>
    <hyperlink ref="C69:C71" location="'5.17a'!A1" tooltip="Cuadro 5.17" display="'5.17a'!A1"/>
    <hyperlink ref="A69" location="'5.17a'!A1" tooltip="Cuadro 5.17" display="'5.17a'!A1"/>
    <hyperlink ref="C73:C75" location="'5.18'!A1" tooltip="Cuadro 5.18" display="'5.18'!A1"/>
    <hyperlink ref="A73" location="'5.18'!A1" tooltip="Cuadro 5.18" display="'5.18'!A1"/>
    <hyperlink ref="C77:C79" location="'5.19a'!A1" tooltip="Cuadro 5.19" display="'5.19a'!A1"/>
    <hyperlink ref="A77" location="'5.19a'!A1" tooltip="Cuadro 5.19" display="'5.19a'!A1"/>
    <hyperlink ref="C81:C83" location="'5.20'!A1" tooltip="Cuadro 5.20" display="'5.20'!A1"/>
    <hyperlink ref="A81" location="'5.20'!A1" tooltip="Cuadro 5.20" display="'5.20'!A1"/>
    <hyperlink ref="C85:C87" location="'G 5.1'!A1" tooltip="Gráfica 5.1" display="'G 5.1'!A1"/>
    <hyperlink ref="A85" location="'G 5.1'!A1" tooltip="Gráfica 5.1" display="'G 5.1'!A1"/>
    <hyperlink ref="C89:C92" location="'5.21'!A1" tooltip="Cuadro 5.21" display="'5.21'!A1"/>
    <hyperlink ref="A89" location="'5.21'!A1" tooltip="Cuadro 5.21" display="'5.21'!A1"/>
    <hyperlink ref="C94:C97" location="'5.22'!A1" tooltip="Cuadro 5.22" display="'5.22'!A1"/>
    <hyperlink ref="A94" location="'5.22'!A1" tooltip="Cuadro 5.22" display="'5.22'!A1"/>
    <hyperlink ref="C99:C102" location="'5.23'!A1" tooltip="Cuadro 5.23" display="'5.23'!A1"/>
    <hyperlink ref="A99" location="'5.23'!A1" tooltip="Cuadro 5.23" display="'5.23'!A1"/>
    <hyperlink ref="C104:C106" location="'5.24'!A1" tooltip="Cuadro 5.24" display="'5.24'!A1"/>
    <hyperlink ref="A104" location="'5.24'!A1" tooltip="Cuadro 5.24" display="'5.24'!A1"/>
    <hyperlink ref="C108:C110" location="'5.25'!A1" tooltip="Cuadro 5.25" display="'5.25'!A1"/>
    <hyperlink ref="A108" location="'5.25'!A1" tooltip="Cuadro 5.25" display="'5.25'!A1"/>
    <hyperlink ref="C112:C115" location="'5.26'!A1" tooltip="Cuadro 5.26" display="'5.26'!A1"/>
    <hyperlink ref="A112" location="'5.26'!A1" tooltip="Cuadro 5.26" display="'5.26'!A1"/>
    <hyperlink ref="C117:C120" location="'5.27'!A1" tooltip="Cuadro 5.27" display="'5.27'!A1"/>
    <hyperlink ref="A117" location="'5.27'!A1" tooltip="Cuadro 5.27" display="'5.27'!A1"/>
    <hyperlink ref="C122:C125" location="'5.28'!A1" tooltip="Cuadro 5.28" display="'5.28'!A1"/>
    <hyperlink ref="A122" location="'5.28'!A1" tooltip="Cuadro 5.28" display="'5.28'!A1"/>
    <hyperlink ref="C127:C128" location="'5.29'!A1" tooltip="Cuadro 5.29" display="'5.29'!A1"/>
    <hyperlink ref="A127" location="'5.29'!A1" tooltip="Cuadro 5.29" display="'5.29'!A1"/>
    <hyperlink ref="C130:C132" location="'5.30'!A1" tooltip="Cuadro 5.30" display="'5.30'!A1"/>
    <hyperlink ref="A130" location="'5.30'!A1" tooltip="Cuadro 5.30" display="'5.30'!A1"/>
    <hyperlink ref="C134:C135" location="'5.31'!A1" tooltip="Cuadro 5.31" display="'5.31'!A1"/>
    <hyperlink ref="A134" location="'5.31'!A1" tooltip="Cuadro 5.31" display="'5.31'!A1"/>
    <hyperlink ref="C137:C139" location="'5.32'!A1" tooltip="Cuadro 5.32" display="'5.32'!A1"/>
    <hyperlink ref="A137" location="'5.32'!A1" tooltip="Cuadro 5.32" display="'5.32'!A1"/>
    <hyperlink ref="C141:C143" location="'5.33'!A1" tooltip="Cuadro 5.33" display="'5.33'!A1"/>
    <hyperlink ref="A141" location="'5.33'!A1" tooltip="Cuadro 5.33" display="'5.33'!A1"/>
    <hyperlink ref="C145:C147" location="'5.34'!A1" tooltip="Cuadro 5.34" display="'5.34'!A1"/>
    <hyperlink ref="A145" location="'5.34'!A1" tooltip="Cuadro 5.34" display="'5.34'!A1"/>
    <hyperlink ref="C149:C151" location="'G 5.2'!A1" tooltip="Gráfica 5.2" display="'G 5.2'!A1"/>
    <hyperlink ref="A149" location="'G 5.2'!A1" tooltip="Gráfica 5.2" display="'G 5.2'!A1"/>
    <hyperlink ref="C153:C155" location="'5.35'!A1" tooltip="Cuadro 5.35" display="'5.35'!A1"/>
    <hyperlink ref="A153" location="'5.35'!A1" tooltip="Cuadro 5.35" display="'5.35'!A1"/>
    <hyperlink ref="C157:C158" location="'5.36a'!A1" tooltip="Cuadro 5.36" display="'5.36a'!A1"/>
    <hyperlink ref="A157" location="'5.36a'!A1" tooltip="Cuadro 5.36" display="'5.36a'!A1"/>
  </hyperlinks>
  <pageMargins left="0.78740157480314954" right="0.78740157480314954" top="1.1811023622047243" bottom="0.78740157480314954" header="0.59055118110236215" footer="0.59055118110236215"/>
  <pageSetup orientation="portrait" r:id="rId1"/>
  <headerFooter>
    <oddHeader>&amp;L&amp;G&amp;C&amp;"Arial,Negrita"&amp;10Anuario estadístico y geográfico
de Veracruz de Ignacio de la Llave 2014</oddHeader>
    <oddFooter>&amp;R&amp;"Arial"&amp;10&amp;P/&amp;N</oddFooter>
  </headerFooter>
  <rowBreaks count="3" manualBreakCount="3">
    <brk id="42" max="2" man="1"/>
    <brk id="83" max="2" man="1"/>
    <brk id="121" max="2" man="1"/>
  </rowBreaks>
  <ignoredErrors>
    <ignoredError sqref="A4:A65536" numberStoredAsText="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R41"/>
  <sheetViews>
    <sheetView view="pageLayout" zoomScaleNormal="100" workbookViewId="0">
      <selection activeCell="D5" sqref="D5"/>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17.33203125" style="46" customWidth="1"/>
    <col min="5" max="5" width="10.5" style="47" customWidth="1"/>
    <col min="6" max="6" width="8.83203125" style="46" customWidth="1"/>
    <col min="7" max="7" width="2.33203125" style="46" customWidth="1"/>
    <col min="8" max="8" width="9" style="46" customWidth="1"/>
    <col min="9" max="9" width="9.1640625" style="46" customWidth="1"/>
    <col min="10" max="10" width="9.6640625" style="46" customWidth="1"/>
    <col min="11" max="11" width="8.83203125" style="46" customWidth="1"/>
    <col min="12" max="12" width="9.5" style="46" customWidth="1"/>
    <col min="13" max="13" width="8" style="46" customWidth="1"/>
    <col min="14" max="14" width="15.5" style="46" customWidth="1"/>
    <col min="15" max="16384" width="0" style="46" hidden="1"/>
  </cols>
  <sheetData>
    <row r="1" spans="1:18" ht="10.5" customHeight="1" x14ac:dyDescent="0.2"/>
    <row r="2" spans="1:18" ht="12.75" x14ac:dyDescent="0.2">
      <c r="A2" s="328" t="s">
        <v>216</v>
      </c>
      <c r="B2" s="353"/>
      <c r="C2" s="353"/>
      <c r="D2" s="353"/>
      <c r="E2" s="353"/>
      <c r="F2" s="353"/>
      <c r="G2" s="353"/>
      <c r="H2" s="353"/>
      <c r="I2" s="353"/>
      <c r="J2" s="353"/>
      <c r="K2" s="353"/>
      <c r="L2" s="353"/>
      <c r="M2" s="164"/>
      <c r="N2" s="41" t="s">
        <v>139</v>
      </c>
      <c r="O2" s="46" t="s">
        <v>153</v>
      </c>
      <c r="P2" s="1"/>
    </row>
    <row r="3" spans="1:18" ht="12.75" x14ac:dyDescent="0.2">
      <c r="A3" s="328" t="s">
        <v>866</v>
      </c>
      <c r="B3" s="353"/>
      <c r="C3" s="353"/>
      <c r="D3" s="353"/>
      <c r="E3" s="353"/>
      <c r="F3" s="353"/>
      <c r="G3" s="353"/>
      <c r="H3" s="353"/>
      <c r="I3" s="353"/>
      <c r="J3" s="353"/>
      <c r="K3" s="353"/>
      <c r="L3" s="353"/>
      <c r="M3" s="165"/>
      <c r="N3" s="165"/>
      <c r="P3" s="1"/>
    </row>
    <row r="4" spans="1:18" ht="12.75" x14ac:dyDescent="0.2">
      <c r="A4" s="328" t="s">
        <v>855</v>
      </c>
      <c r="B4" s="353"/>
      <c r="C4" s="353"/>
      <c r="D4" s="353"/>
      <c r="E4" s="353"/>
      <c r="F4" s="353"/>
      <c r="G4" s="353"/>
      <c r="H4" s="353"/>
      <c r="I4" s="353"/>
      <c r="J4" s="353"/>
      <c r="K4" s="353"/>
      <c r="L4" s="353"/>
      <c r="M4" s="165"/>
      <c r="N4" s="165"/>
      <c r="P4" s="2"/>
    </row>
    <row r="5" spans="1:18" x14ac:dyDescent="0.2">
      <c r="A5" s="52"/>
      <c r="B5" s="52"/>
      <c r="C5" s="52"/>
      <c r="D5" s="52"/>
      <c r="E5" s="53"/>
      <c r="F5" s="53"/>
      <c r="G5" s="53"/>
      <c r="H5" s="53"/>
      <c r="I5" s="53"/>
      <c r="J5" s="52"/>
      <c r="K5" s="52"/>
      <c r="L5" s="52"/>
      <c r="M5" s="52"/>
      <c r="N5" s="52"/>
    </row>
    <row r="6" spans="1:18" ht="1.5" customHeight="1" x14ac:dyDescent="0.2"/>
    <row r="7" spans="1:18" ht="33.75" x14ac:dyDescent="0.2">
      <c r="A7" s="330" t="s">
        <v>100</v>
      </c>
      <c r="B7" s="330"/>
      <c r="C7" s="330"/>
      <c r="D7" s="330"/>
      <c r="E7" s="308" t="s">
        <v>172</v>
      </c>
      <c r="F7" s="309" t="s">
        <v>158</v>
      </c>
      <c r="G7" s="309"/>
      <c r="H7" s="309" t="s">
        <v>159</v>
      </c>
      <c r="I7" s="294" t="s">
        <v>726</v>
      </c>
      <c r="J7" s="309" t="s">
        <v>160</v>
      </c>
      <c r="K7" s="294" t="s">
        <v>725</v>
      </c>
      <c r="L7" s="311" t="s">
        <v>724</v>
      </c>
      <c r="M7" s="294" t="s">
        <v>723</v>
      </c>
      <c r="N7" s="295" t="s">
        <v>722</v>
      </c>
    </row>
    <row r="8" spans="1:18" ht="1.5" customHeight="1" x14ac:dyDescent="0.2">
      <c r="A8" s="54"/>
      <c r="B8" s="54"/>
      <c r="C8" s="54"/>
      <c r="D8" s="54"/>
      <c r="E8" s="61"/>
      <c r="F8" s="61"/>
      <c r="G8" s="61"/>
      <c r="H8" s="61"/>
      <c r="I8" s="61"/>
      <c r="J8" s="54"/>
      <c r="K8" s="54"/>
      <c r="L8" s="61"/>
      <c r="M8" s="61"/>
      <c r="N8" s="61"/>
    </row>
    <row r="9" spans="1:18" ht="23.25" customHeight="1" x14ac:dyDescent="0.2">
      <c r="A9" s="407" t="s">
        <v>101</v>
      </c>
      <c r="B9" s="404"/>
      <c r="C9" s="404"/>
      <c r="D9" s="404"/>
      <c r="E9" s="65">
        <f t="shared" ref="E9:E22" si="0">SUM(F9:N9)</f>
        <v>4971</v>
      </c>
      <c r="F9" s="81">
        <v>1600</v>
      </c>
      <c r="G9" s="81"/>
      <c r="H9" s="81">
        <v>308</v>
      </c>
      <c r="I9" s="81">
        <v>238</v>
      </c>
      <c r="J9" s="81">
        <v>84</v>
      </c>
      <c r="K9" s="81">
        <v>119</v>
      </c>
      <c r="L9" s="81">
        <v>229</v>
      </c>
      <c r="M9" s="81">
        <v>2363</v>
      </c>
      <c r="N9" s="81">
        <v>30</v>
      </c>
    </row>
    <row r="10" spans="1:18" ht="17.25" customHeight="1" x14ac:dyDescent="0.2">
      <c r="A10" s="403" t="s">
        <v>102</v>
      </c>
      <c r="B10" s="339"/>
      <c r="C10" s="339"/>
      <c r="D10" s="339"/>
      <c r="E10" s="65">
        <f t="shared" si="0"/>
        <v>3537</v>
      </c>
      <c r="F10" s="81">
        <v>1051</v>
      </c>
      <c r="G10" s="81"/>
      <c r="H10" s="81">
        <v>217</v>
      </c>
      <c r="I10" s="81">
        <v>131</v>
      </c>
      <c r="J10" s="81">
        <v>40</v>
      </c>
      <c r="K10" s="81">
        <v>52</v>
      </c>
      <c r="L10" s="81">
        <v>897</v>
      </c>
      <c r="M10" s="81">
        <v>1137</v>
      </c>
      <c r="N10" s="81">
        <v>12</v>
      </c>
    </row>
    <row r="11" spans="1:18" s="167" customFormat="1" ht="17.25" customHeight="1" x14ac:dyDescent="0.2">
      <c r="A11" s="401" t="s">
        <v>103</v>
      </c>
      <c r="B11" s="402"/>
      <c r="C11" s="402"/>
      <c r="D11" s="402"/>
      <c r="E11" s="65">
        <f t="shared" si="0"/>
        <v>394</v>
      </c>
      <c r="F11" s="166">
        <v>95</v>
      </c>
      <c r="G11" s="166"/>
      <c r="H11" s="166">
        <v>21</v>
      </c>
      <c r="I11" s="166">
        <v>32</v>
      </c>
      <c r="J11" s="166">
        <v>9</v>
      </c>
      <c r="K11" s="166">
        <v>12</v>
      </c>
      <c r="L11" s="81">
        <v>31</v>
      </c>
      <c r="M11" s="81">
        <v>192</v>
      </c>
      <c r="N11" s="81">
        <v>2</v>
      </c>
      <c r="R11" s="46"/>
    </row>
    <row r="12" spans="1:18" ht="17.25" customHeight="1" x14ac:dyDescent="0.2">
      <c r="A12" s="403" t="s">
        <v>104</v>
      </c>
      <c r="B12" s="404"/>
      <c r="C12" s="404"/>
      <c r="D12" s="404"/>
      <c r="E12" s="65">
        <f t="shared" si="0"/>
        <v>4583</v>
      </c>
      <c r="F12" s="81">
        <v>1090</v>
      </c>
      <c r="G12" s="81"/>
      <c r="H12" s="81">
        <v>294</v>
      </c>
      <c r="I12" s="81">
        <v>395</v>
      </c>
      <c r="J12" s="81">
        <v>29</v>
      </c>
      <c r="K12" s="81">
        <v>74</v>
      </c>
      <c r="L12" s="81">
        <v>506</v>
      </c>
      <c r="M12" s="81">
        <v>2188</v>
      </c>
      <c r="N12" s="81">
        <v>7</v>
      </c>
    </row>
    <row r="13" spans="1:18" ht="17.25" customHeight="1" x14ac:dyDescent="0.2">
      <c r="A13" s="405" t="s">
        <v>105</v>
      </c>
      <c r="B13" s="406"/>
      <c r="C13" s="406"/>
      <c r="D13" s="406"/>
      <c r="E13" s="65">
        <f t="shared" si="0"/>
        <v>278</v>
      </c>
      <c r="F13" s="81">
        <v>94</v>
      </c>
      <c r="G13" s="81"/>
      <c r="H13" s="81">
        <v>43</v>
      </c>
      <c r="I13" s="81">
        <v>27</v>
      </c>
      <c r="J13" s="81">
        <v>10</v>
      </c>
      <c r="K13" s="81">
        <v>10</v>
      </c>
      <c r="L13" s="81">
        <v>7</v>
      </c>
      <c r="M13" s="81">
        <v>87</v>
      </c>
      <c r="N13" s="81">
        <v>0</v>
      </c>
    </row>
    <row r="14" spans="1:18" ht="17.25" customHeight="1" x14ac:dyDescent="0.2">
      <c r="A14" s="405" t="s">
        <v>106</v>
      </c>
      <c r="B14" s="406"/>
      <c r="C14" s="406"/>
      <c r="D14" s="406"/>
      <c r="E14" s="65">
        <f t="shared" si="0"/>
        <v>122</v>
      </c>
      <c r="F14" s="169">
        <v>20</v>
      </c>
      <c r="G14" s="148" t="s">
        <v>154</v>
      </c>
      <c r="H14" s="81">
        <v>9</v>
      </c>
      <c r="I14" s="81">
        <v>23</v>
      </c>
      <c r="J14" s="81">
        <v>2</v>
      </c>
      <c r="K14" s="81">
        <v>5</v>
      </c>
      <c r="L14" s="81">
        <v>6</v>
      </c>
      <c r="M14" s="81">
        <v>57</v>
      </c>
      <c r="N14" s="81">
        <v>0</v>
      </c>
    </row>
    <row r="15" spans="1:18" ht="17.25" customHeight="1" x14ac:dyDescent="0.2">
      <c r="A15" s="403" t="s">
        <v>174</v>
      </c>
      <c r="B15" s="404"/>
      <c r="C15" s="404"/>
      <c r="D15" s="404"/>
      <c r="E15" s="65">
        <f t="shared" si="0"/>
        <v>22</v>
      </c>
      <c r="F15" s="81">
        <v>6</v>
      </c>
      <c r="G15" s="81"/>
      <c r="H15" s="81">
        <v>2</v>
      </c>
      <c r="I15" s="81">
        <v>2</v>
      </c>
      <c r="J15" s="81">
        <v>2</v>
      </c>
      <c r="K15" s="81">
        <v>1</v>
      </c>
      <c r="L15" s="81">
        <v>0</v>
      </c>
      <c r="M15" s="81">
        <v>9</v>
      </c>
      <c r="N15" s="81">
        <v>0</v>
      </c>
    </row>
    <row r="16" spans="1:18" ht="17.25" customHeight="1" x14ac:dyDescent="0.2">
      <c r="A16" s="380" t="s">
        <v>779</v>
      </c>
      <c r="B16" s="406"/>
      <c r="C16" s="406"/>
      <c r="D16" s="406"/>
      <c r="E16" s="65">
        <f t="shared" si="0"/>
        <v>137</v>
      </c>
      <c r="F16" s="81">
        <v>40</v>
      </c>
      <c r="G16" s="81"/>
      <c r="H16" s="81">
        <v>12</v>
      </c>
      <c r="I16" s="81">
        <v>7</v>
      </c>
      <c r="J16" s="81">
        <v>2</v>
      </c>
      <c r="K16" s="81">
        <v>4</v>
      </c>
      <c r="L16" s="81">
        <v>6</v>
      </c>
      <c r="M16" s="81">
        <v>64</v>
      </c>
      <c r="N16" s="81">
        <v>2</v>
      </c>
    </row>
    <row r="17" spans="1:17" ht="17.25" customHeight="1" x14ac:dyDescent="0.2">
      <c r="A17" s="403" t="s">
        <v>175</v>
      </c>
      <c r="B17" s="404"/>
      <c r="C17" s="404"/>
      <c r="D17" s="404"/>
      <c r="E17" s="65">
        <f t="shared" si="0"/>
        <v>135</v>
      </c>
      <c r="F17" s="81">
        <v>45</v>
      </c>
      <c r="G17" s="81"/>
      <c r="H17" s="81">
        <v>13</v>
      </c>
      <c r="I17" s="81">
        <v>9</v>
      </c>
      <c r="J17" s="81">
        <v>2</v>
      </c>
      <c r="K17" s="81">
        <v>4</v>
      </c>
      <c r="L17" s="81">
        <v>6</v>
      </c>
      <c r="M17" s="81">
        <v>55</v>
      </c>
      <c r="N17" s="81">
        <v>1</v>
      </c>
    </row>
    <row r="18" spans="1:17" ht="28.5" customHeight="1" x14ac:dyDescent="0.2">
      <c r="A18" s="339" t="s">
        <v>189</v>
      </c>
      <c r="B18" s="404"/>
      <c r="C18" s="404"/>
      <c r="D18" s="404"/>
      <c r="E18" s="296">
        <f t="shared" si="0"/>
        <v>200</v>
      </c>
      <c r="F18" s="315">
        <v>113</v>
      </c>
      <c r="G18" s="315"/>
      <c r="H18" s="315">
        <v>25</v>
      </c>
      <c r="I18" s="315">
        <v>14</v>
      </c>
      <c r="J18" s="315">
        <v>3</v>
      </c>
      <c r="K18" s="315">
        <v>2</v>
      </c>
      <c r="L18" s="315">
        <v>1</v>
      </c>
      <c r="M18" s="315">
        <v>41</v>
      </c>
      <c r="N18" s="315">
        <v>1</v>
      </c>
      <c r="Q18" s="81"/>
    </row>
    <row r="19" spans="1:17" ht="17.25" customHeight="1" x14ac:dyDescent="0.2">
      <c r="A19" s="405" t="s">
        <v>107</v>
      </c>
      <c r="B19" s="406"/>
      <c r="C19" s="406"/>
      <c r="D19" s="406"/>
      <c r="E19" s="65">
        <f t="shared" si="0"/>
        <v>230</v>
      </c>
      <c r="F19" s="81">
        <v>66</v>
      </c>
      <c r="G19" s="81"/>
      <c r="H19" s="81">
        <v>15</v>
      </c>
      <c r="I19" s="81">
        <v>9</v>
      </c>
      <c r="J19" s="81">
        <v>3</v>
      </c>
      <c r="K19" s="81">
        <v>6</v>
      </c>
      <c r="L19" s="81">
        <v>6</v>
      </c>
      <c r="M19" s="81">
        <v>123</v>
      </c>
      <c r="N19" s="81">
        <v>2</v>
      </c>
      <c r="Q19" s="67"/>
    </row>
    <row r="20" spans="1:17" ht="17.25" customHeight="1" x14ac:dyDescent="0.2">
      <c r="A20" s="405" t="s">
        <v>108</v>
      </c>
      <c r="B20" s="406"/>
      <c r="C20" s="406"/>
      <c r="D20" s="406"/>
      <c r="E20" s="65">
        <f t="shared" si="0"/>
        <v>620</v>
      </c>
      <c r="F20" s="81">
        <v>28</v>
      </c>
      <c r="G20" s="81"/>
      <c r="H20" s="81">
        <v>7</v>
      </c>
      <c r="I20" s="81">
        <v>9</v>
      </c>
      <c r="J20" s="81">
        <v>1</v>
      </c>
      <c r="K20" s="81">
        <v>3</v>
      </c>
      <c r="L20" s="81">
        <v>451</v>
      </c>
      <c r="M20" s="81">
        <v>119</v>
      </c>
      <c r="N20" s="81">
        <v>2</v>
      </c>
    </row>
    <row r="21" spans="1:17" ht="17.25" customHeight="1" x14ac:dyDescent="0.2">
      <c r="A21" s="405" t="s">
        <v>109</v>
      </c>
      <c r="B21" s="406"/>
      <c r="C21" s="406"/>
      <c r="D21" s="406"/>
      <c r="E21" s="65">
        <f t="shared" si="0"/>
        <v>27</v>
      </c>
      <c r="F21" s="81">
        <v>6</v>
      </c>
      <c r="G21" s="81"/>
      <c r="H21" s="81">
        <v>3</v>
      </c>
      <c r="I21" s="81">
        <v>2</v>
      </c>
      <c r="J21" s="81">
        <v>5</v>
      </c>
      <c r="K21" s="81">
        <v>2</v>
      </c>
      <c r="L21" s="81">
        <v>0</v>
      </c>
      <c r="M21" s="81">
        <v>8</v>
      </c>
      <c r="N21" s="81">
        <v>1</v>
      </c>
    </row>
    <row r="22" spans="1:17" ht="17.25" customHeight="1" x14ac:dyDescent="0.2">
      <c r="A22" s="405" t="s">
        <v>110</v>
      </c>
      <c r="B22" s="406"/>
      <c r="C22" s="406"/>
      <c r="D22" s="406"/>
      <c r="E22" s="65">
        <f t="shared" si="0"/>
        <v>997</v>
      </c>
      <c r="F22" s="81">
        <v>113</v>
      </c>
      <c r="G22" s="81"/>
      <c r="H22" s="81">
        <v>21</v>
      </c>
      <c r="I22" s="81">
        <v>11</v>
      </c>
      <c r="J22" s="81">
        <v>6</v>
      </c>
      <c r="K22" s="81">
        <v>5</v>
      </c>
      <c r="L22" s="81">
        <v>434</v>
      </c>
      <c r="M22" s="81">
        <v>407</v>
      </c>
      <c r="N22" s="81">
        <v>0</v>
      </c>
    </row>
    <row r="23" spans="1:17" ht="17.25" customHeight="1" x14ac:dyDescent="0.2">
      <c r="A23" s="335"/>
      <c r="B23" s="335"/>
      <c r="C23" s="335"/>
      <c r="D23" s="335"/>
      <c r="E23" s="61"/>
      <c r="F23" s="61"/>
      <c r="G23" s="61"/>
      <c r="H23" s="61"/>
      <c r="I23" s="61"/>
      <c r="J23" s="70"/>
      <c r="K23" s="70"/>
      <c r="L23" s="70"/>
      <c r="M23" s="70"/>
      <c r="N23" s="70"/>
    </row>
    <row r="24" spans="1:17" ht="11.25" customHeight="1" x14ac:dyDescent="0.2">
      <c r="A24" s="71"/>
      <c r="B24" s="71"/>
      <c r="C24" s="71"/>
      <c r="D24" s="71"/>
      <c r="F24" s="71"/>
      <c r="G24" s="71"/>
      <c r="H24" s="71"/>
      <c r="I24" s="71"/>
      <c r="J24" s="71"/>
      <c r="K24" s="71"/>
      <c r="L24" s="71"/>
      <c r="M24" s="71"/>
      <c r="N24" s="72"/>
    </row>
    <row r="25" spans="1:17" ht="11.25" customHeight="1" x14ac:dyDescent="0.2">
      <c r="A25" s="129" t="s">
        <v>154</v>
      </c>
      <c r="B25" s="314"/>
      <c r="C25" s="314"/>
      <c r="D25" s="314" t="s">
        <v>761</v>
      </c>
      <c r="E25" s="314"/>
      <c r="F25" s="314"/>
      <c r="G25" s="314"/>
      <c r="H25" s="314"/>
      <c r="I25" s="314"/>
      <c r="J25" s="71"/>
      <c r="K25" s="71"/>
      <c r="L25" s="71"/>
      <c r="M25" s="71"/>
      <c r="N25" s="71"/>
    </row>
    <row r="26" spans="1:17" ht="11.25" customHeight="1" x14ac:dyDescent="0.2">
      <c r="A26" s="129" t="s">
        <v>155</v>
      </c>
      <c r="B26" s="314"/>
      <c r="C26" s="314"/>
      <c r="D26" s="314" t="s">
        <v>759</v>
      </c>
      <c r="E26" s="314"/>
      <c r="F26" s="314"/>
      <c r="G26" s="314"/>
      <c r="H26" s="314"/>
      <c r="I26" s="314"/>
      <c r="J26" s="71"/>
      <c r="K26" s="71"/>
      <c r="L26" s="71"/>
      <c r="M26" s="71"/>
      <c r="N26" s="71"/>
    </row>
    <row r="27" spans="1:17" x14ac:dyDescent="0.2">
      <c r="A27" s="73" t="s">
        <v>144</v>
      </c>
      <c r="B27" s="71"/>
      <c r="C27" s="71"/>
      <c r="D27" s="382" t="s">
        <v>721</v>
      </c>
      <c r="E27" s="382"/>
      <c r="F27" s="382"/>
      <c r="G27" s="382"/>
      <c r="H27" s="382"/>
      <c r="I27" s="382"/>
      <c r="J27" s="382"/>
      <c r="K27" s="382"/>
      <c r="L27" s="382"/>
      <c r="M27" s="382"/>
      <c r="N27" s="382"/>
    </row>
    <row r="28" spans="1:17" x14ac:dyDescent="0.2">
      <c r="A28" s="73"/>
      <c r="B28" s="71"/>
      <c r="C28" s="71"/>
      <c r="D28" s="382"/>
      <c r="E28" s="382"/>
      <c r="F28" s="382"/>
      <c r="G28" s="382"/>
      <c r="H28" s="382"/>
      <c r="I28" s="382"/>
      <c r="J28" s="382"/>
      <c r="K28" s="382"/>
      <c r="L28" s="382"/>
      <c r="M28" s="382"/>
      <c r="N28" s="382"/>
    </row>
    <row r="29" spans="1:17" ht="11.25" customHeight="1" x14ac:dyDescent="0.2">
      <c r="A29" s="73"/>
      <c r="B29" s="71"/>
      <c r="C29" s="71"/>
      <c r="D29" s="382" t="s">
        <v>720</v>
      </c>
      <c r="E29" s="382"/>
      <c r="F29" s="382"/>
      <c r="G29" s="382"/>
      <c r="H29" s="382"/>
      <c r="I29" s="382"/>
      <c r="J29" s="382"/>
      <c r="K29" s="382"/>
      <c r="L29" s="382"/>
      <c r="M29" s="382"/>
      <c r="N29" s="382"/>
    </row>
    <row r="30" spans="1:17" x14ac:dyDescent="0.2">
      <c r="A30" s="73"/>
      <c r="B30" s="71"/>
      <c r="C30" s="71"/>
      <c r="D30" s="382"/>
      <c r="E30" s="382"/>
      <c r="F30" s="382"/>
      <c r="G30" s="382"/>
      <c r="H30" s="382"/>
      <c r="I30" s="382"/>
      <c r="J30" s="382"/>
      <c r="K30" s="382"/>
      <c r="L30" s="382"/>
      <c r="M30" s="382"/>
      <c r="N30" s="382"/>
    </row>
    <row r="31" spans="1:17" ht="11.25" customHeight="1" x14ac:dyDescent="0.2">
      <c r="A31" s="73"/>
      <c r="B31" s="71"/>
      <c r="C31" s="71"/>
      <c r="D31" s="382" t="s">
        <v>719</v>
      </c>
      <c r="E31" s="382"/>
      <c r="F31" s="382"/>
      <c r="G31" s="382"/>
      <c r="H31" s="382"/>
      <c r="I31" s="382"/>
      <c r="J31" s="382"/>
      <c r="K31" s="382"/>
      <c r="L31" s="382"/>
      <c r="M31" s="382"/>
      <c r="N31" s="382"/>
    </row>
    <row r="32" spans="1:17" x14ac:dyDescent="0.2">
      <c r="A32" s="73"/>
      <c r="B32" s="71"/>
      <c r="C32" s="71"/>
      <c r="D32" s="382"/>
      <c r="E32" s="382"/>
      <c r="F32" s="382"/>
      <c r="G32" s="382"/>
      <c r="H32" s="382"/>
      <c r="I32" s="382"/>
      <c r="J32" s="382"/>
      <c r="K32" s="382"/>
      <c r="L32" s="382"/>
      <c r="M32" s="382"/>
      <c r="N32" s="382"/>
    </row>
    <row r="33" spans="1:17" x14ac:dyDescent="0.2">
      <c r="A33" s="73"/>
      <c r="B33" s="71"/>
      <c r="C33" s="71"/>
      <c r="D33" s="345" t="s">
        <v>718</v>
      </c>
      <c r="E33" s="381"/>
      <c r="F33" s="381"/>
      <c r="G33" s="381"/>
      <c r="H33" s="381"/>
      <c r="I33" s="381"/>
      <c r="J33" s="381"/>
      <c r="K33" s="381"/>
      <c r="L33" s="381"/>
      <c r="M33" s="381"/>
      <c r="N33" s="381"/>
    </row>
    <row r="34" spans="1:17" x14ac:dyDescent="0.2">
      <c r="A34" s="73"/>
      <c r="B34" s="71"/>
      <c r="C34" s="71"/>
      <c r="D34" s="357" t="s">
        <v>717</v>
      </c>
      <c r="E34" s="357"/>
      <c r="F34" s="357"/>
      <c r="G34" s="357"/>
      <c r="H34" s="357"/>
      <c r="I34" s="357"/>
      <c r="J34" s="357"/>
      <c r="K34" s="357"/>
      <c r="L34" s="357"/>
      <c r="M34" s="357"/>
      <c r="N34" s="357"/>
    </row>
    <row r="35" spans="1:17" x14ac:dyDescent="0.2">
      <c r="A35" s="73"/>
      <c r="B35" s="71"/>
      <c r="C35" s="71"/>
      <c r="D35" s="345" t="s">
        <v>716</v>
      </c>
      <c r="E35" s="381"/>
      <c r="F35" s="381"/>
      <c r="G35" s="381"/>
      <c r="H35" s="381"/>
      <c r="I35" s="381"/>
      <c r="J35" s="381"/>
      <c r="K35" s="381"/>
      <c r="L35" s="381"/>
      <c r="M35" s="381"/>
      <c r="N35" s="381"/>
    </row>
    <row r="36" spans="1:17" x14ac:dyDescent="0.2">
      <c r="A36" s="73"/>
      <c r="B36" s="71"/>
      <c r="C36" s="71"/>
      <c r="D36" s="345" t="s">
        <v>715</v>
      </c>
      <c r="E36" s="381"/>
      <c r="F36" s="381"/>
      <c r="G36" s="381"/>
      <c r="H36" s="381"/>
      <c r="I36" s="381"/>
      <c r="J36" s="381"/>
      <c r="K36" s="381"/>
      <c r="L36" s="381"/>
      <c r="M36" s="381"/>
      <c r="N36" s="381"/>
    </row>
    <row r="37" spans="1:17" x14ac:dyDescent="0.2">
      <c r="A37" s="73"/>
      <c r="B37" s="71"/>
      <c r="C37" s="71"/>
      <c r="D37" s="345" t="s">
        <v>714</v>
      </c>
      <c r="E37" s="381"/>
      <c r="F37" s="381"/>
      <c r="G37" s="381"/>
      <c r="H37" s="381"/>
      <c r="I37" s="381"/>
      <c r="J37" s="381"/>
      <c r="K37" s="381"/>
      <c r="L37" s="381"/>
      <c r="M37" s="381"/>
      <c r="N37" s="381"/>
    </row>
    <row r="38" spans="1:17" ht="11.25" customHeight="1" x14ac:dyDescent="0.2">
      <c r="A38" s="73"/>
      <c r="B38" s="71"/>
      <c r="C38" s="71"/>
      <c r="D38" s="364" t="s">
        <v>762</v>
      </c>
      <c r="E38" s="364"/>
      <c r="F38" s="364"/>
      <c r="G38" s="364"/>
      <c r="H38" s="364"/>
      <c r="I38" s="364"/>
      <c r="J38" s="364"/>
      <c r="K38" s="364"/>
      <c r="L38" s="364"/>
      <c r="M38" s="364"/>
      <c r="N38" s="364"/>
      <c r="O38" s="71"/>
      <c r="P38" s="71"/>
    </row>
    <row r="39" spans="1:17" x14ac:dyDescent="0.2">
      <c r="A39" s="71"/>
      <c r="B39" s="71"/>
      <c r="C39" s="71"/>
      <c r="D39" s="364"/>
      <c r="E39" s="364"/>
      <c r="F39" s="364"/>
      <c r="G39" s="364"/>
      <c r="H39" s="364"/>
      <c r="I39" s="364"/>
      <c r="J39" s="364"/>
      <c r="K39" s="364"/>
      <c r="L39" s="364"/>
      <c r="M39" s="364"/>
      <c r="N39" s="364"/>
      <c r="O39" s="71"/>
      <c r="P39" s="71"/>
    </row>
    <row r="40" spans="1:17" ht="11.25" customHeight="1" x14ac:dyDescent="0.2">
      <c r="A40" s="73"/>
      <c r="B40" s="71"/>
      <c r="C40" s="71"/>
      <c r="D40" s="346" t="s">
        <v>713</v>
      </c>
      <c r="E40" s="346"/>
      <c r="F40" s="346"/>
      <c r="G40" s="346"/>
      <c r="H40" s="346"/>
      <c r="I40" s="346"/>
      <c r="J40" s="346"/>
      <c r="K40" s="346"/>
      <c r="L40" s="346"/>
      <c r="M40" s="346"/>
      <c r="N40" s="346"/>
      <c r="O40" s="69"/>
      <c r="P40" s="69"/>
      <c r="Q40" s="69"/>
    </row>
    <row r="41" spans="1:17" hidden="1" x14ac:dyDescent="0.2">
      <c r="A41" s="74" t="s">
        <v>153</v>
      </c>
    </row>
  </sheetData>
  <mergeCells count="29">
    <mergeCell ref="A19:D19"/>
    <mergeCell ref="A18:D18"/>
    <mergeCell ref="A21:D21"/>
    <mergeCell ref="D40:N40"/>
    <mergeCell ref="A20:D20"/>
    <mergeCell ref="D27:N28"/>
    <mergeCell ref="D29:N30"/>
    <mergeCell ref="D31:N32"/>
    <mergeCell ref="D37:N37"/>
    <mergeCell ref="D36:N36"/>
    <mergeCell ref="D35:N35"/>
    <mergeCell ref="D33:N33"/>
    <mergeCell ref="D38:N39"/>
    <mergeCell ref="A11:D11"/>
    <mergeCell ref="D34:N34"/>
    <mergeCell ref="A2:L2"/>
    <mergeCell ref="A3:L3"/>
    <mergeCell ref="A4:L4"/>
    <mergeCell ref="A7:D7"/>
    <mergeCell ref="A15:D15"/>
    <mergeCell ref="A13:D13"/>
    <mergeCell ref="A10:D10"/>
    <mergeCell ref="A9:D9"/>
    <mergeCell ref="A14:D14"/>
    <mergeCell ref="A17:D17"/>
    <mergeCell ref="A12:D12"/>
    <mergeCell ref="A23:D23"/>
    <mergeCell ref="A22:D22"/>
    <mergeCell ref="A16:D16"/>
  </mergeCells>
  <hyperlinks>
    <hyperlink ref="N2" location="Índice!A1" tooltip="Ir a Índice" display="Índice!A1"/>
  </hyperlinks>
  <pageMargins left="0.78740157480314965" right="0.59055118110236204" top="0.875" bottom="0.86614173228346458" header="0" footer="0.39370078740157499"/>
  <pageSetup orientation="portrait" r:id="rId1"/>
  <headerFooter alignWithMargins="0">
    <oddHeader>&amp;L&amp;"Arial,Negrita"&amp;12&amp;K000080INEGI. Anuario estadístico y geográfico de Veracruz de Ignacio de la Llave 2014. 
Componente Salud</oddHeader>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P41"/>
  <sheetViews>
    <sheetView view="pageLayout" zoomScaleNormal="100" workbookViewId="0">
      <selection activeCell="D5" sqref="D5"/>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14.5" style="46" customWidth="1"/>
    <col min="5" max="5" width="11.33203125" style="47" customWidth="1"/>
    <col min="6" max="6" width="10.1640625" style="46" customWidth="1"/>
    <col min="7" max="8" width="9.33203125" style="46" customWidth="1"/>
    <col min="9" max="9" width="9.83203125" style="46" customWidth="1"/>
    <col min="10" max="10" width="9.6640625" style="46" customWidth="1"/>
    <col min="11" max="11" width="10" style="46" customWidth="1"/>
    <col min="12" max="12" width="9.6640625" style="46" customWidth="1"/>
    <col min="13" max="13" width="14.6640625" style="46" customWidth="1"/>
    <col min="14" max="16384" width="0" style="46" hidden="1"/>
  </cols>
  <sheetData>
    <row r="1" spans="1:15" ht="11.25" customHeight="1" x14ac:dyDescent="0.2"/>
    <row r="2" spans="1:15" ht="12.75" x14ac:dyDescent="0.2">
      <c r="A2" s="328" t="s">
        <v>306</v>
      </c>
      <c r="B2" s="353"/>
      <c r="C2" s="353"/>
      <c r="D2" s="353"/>
      <c r="E2" s="353"/>
      <c r="F2" s="353"/>
      <c r="G2" s="353"/>
      <c r="H2" s="353"/>
      <c r="I2" s="353"/>
      <c r="J2" s="353"/>
      <c r="K2" s="353"/>
      <c r="L2" s="164"/>
      <c r="M2" s="41" t="s">
        <v>140</v>
      </c>
      <c r="N2" s="46" t="s">
        <v>153</v>
      </c>
      <c r="O2" s="1"/>
    </row>
    <row r="3" spans="1:15" ht="12.75" x14ac:dyDescent="0.2">
      <c r="A3" s="328" t="s">
        <v>853</v>
      </c>
      <c r="B3" s="353"/>
      <c r="C3" s="353"/>
      <c r="D3" s="353"/>
      <c r="E3" s="353"/>
      <c r="F3" s="353"/>
      <c r="G3" s="353"/>
      <c r="H3" s="353"/>
      <c r="I3" s="353"/>
      <c r="J3" s="353"/>
      <c r="K3" s="353"/>
      <c r="L3" s="165"/>
      <c r="M3" s="165"/>
      <c r="O3" s="1"/>
    </row>
    <row r="4" spans="1:15" ht="12.75" x14ac:dyDescent="0.2">
      <c r="A4" s="328" t="s">
        <v>849</v>
      </c>
      <c r="B4" s="353"/>
      <c r="C4" s="353"/>
      <c r="D4" s="353"/>
      <c r="E4" s="353"/>
      <c r="F4" s="353"/>
      <c r="G4" s="353"/>
      <c r="H4" s="353"/>
      <c r="I4" s="353"/>
      <c r="J4" s="353"/>
      <c r="K4" s="353"/>
      <c r="L4" s="165"/>
      <c r="M4" s="165"/>
      <c r="O4" s="2"/>
    </row>
    <row r="5" spans="1:15" x14ac:dyDescent="0.2">
      <c r="A5" s="52"/>
      <c r="B5" s="52"/>
      <c r="C5" s="52"/>
      <c r="D5" s="52"/>
      <c r="E5" s="53"/>
      <c r="F5" s="53"/>
      <c r="G5" s="53"/>
      <c r="H5" s="53"/>
      <c r="I5" s="52"/>
      <c r="J5" s="52"/>
      <c r="K5" s="52"/>
      <c r="L5" s="52"/>
      <c r="M5" s="52"/>
    </row>
    <row r="6" spans="1:15" ht="1.5" customHeight="1" x14ac:dyDescent="0.2"/>
    <row r="7" spans="1:15" ht="33.75" x14ac:dyDescent="0.2">
      <c r="A7" s="330" t="s">
        <v>100</v>
      </c>
      <c r="B7" s="330"/>
      <c r="C7" s="330"/>
      <c r="D7" s="330"/>
      <c r="E7" s="308" t="s">
        <v>172</v>
      </c>
      <c r="F7" s="309" t="s">
        <v>158</v>
      </c>
      <c r="G7" s="309" t="s">
        <v>159</v>
      </c>
      <c r="H7" s="294" t="s">
        <v>726</v>
      </c>
      <c r="I7" s="309" t="s">
        <v>160</v>
      </c>
      <c r="J7" s="294" t="s">
        <v>725</v>
      </c>
      <c r="K7" s="311" t="s">
        <v>724</v>
      </c>
      <c r="L7" s="294" t="s">
        <v>723</v>
      </c>
      <c r="M7" s="295" t="s">
        <v>722</v>
      </c>
    </row>
    <row r="8" spans="1:15" ht="1.5" customHeight="1" x14ac:dyDescent="0.2">
      <c r="A8" s="54"/>
      <c r="B8" s="54"/>
      <c r="C8" s="54"/>
      <c r="D8" s="54"/>
      <c r="E8" s="61"/>
      <c r="F8" s="61"/>
      <c r="G8" s="61"/>
      <c r="H8" s="61"/>
      <c r="I8" s="54"/>
      <c r="J8" s="54"/>
      <c r="K8" s="61"/>
      <c r="L8" s="61"/>
      <c r="M8" s="61"/>
    </row>
    <row r="9" spans="1:15" ht="23.25" customHeight="1" x14ac:dyDescent="0.2">
      <c r="A9" s="410" t="s">
        <v>112</v>
      </c>
      <c r="B9" s="406"/>
      <c r="C9" s="406"/>
      <c r="D9" s="406"/>
      <c r="E9" s="80">
        <f t="shared" ref="E9:E19" si="0">SUM(F9:M9)</f>
        <v>21389761</v>
      </c>
      <c r="F9" s="67">
        <v>8788846</v>
      </c>
      <c r="G9" s="67">
        <v>1419057</v>
      </c>
      <c r="H9" s="67">
        <v>1436626</v>
      </c>
      <c r="I9" s="67">
        <v>111445</v>
      </c>
      <c r="J9" s="67">
        <v>223667</v>
      </c>
      <c r="K9" s="67">
        <v>2962151</v>
      </c>
      <c r="L9" s="67">
        <v>6444715</v>
      </c>
      <c r="M9" s="67">
        <v>3254</v>
      </c>
      <c r="N9" s="170"/>
    </row>
    <row r="10" spans="1:15" ht="28.5" customHeight="1" x14ac:dyDescent="0.2">
      <c r="A10" s="339" t="s">
        <v>276</v>
      </c>
      <c r="B10" s="339"/>
      <c r="C10" s="339"/>
      <c r="D10" s="339"/>
      <c r="E10" s="80">
        <f t="shared" si="0"/>
        <v>22654229</v>
      </c>
      <c r="F10" s="67">
        <v>10028616</v>
      </c>
      <c r="G10" s="67">
        <v>1735956</v>
      </c>
      <c r="H10" s="67">
        <v>1485236</v>
      </c>
      <c r="I10" s="67">
        <v>72289</v>
      </c>
      <c r="J10" s="67">
        <v>620098</v>
      </c>
      <c r="K10" s="67">
        <v>948373</v>
      </c>
      <c r="L10" s="67">
        <v>7751912</v>
      </c>
      <c r="M10" s="67">
        <v>11749</v>
      </c>
      <c r="N10" s="170"/>
    </row>
    <row r="11" spans="1:15" ht="28.5" customHeight="1" x14ac:dyDescent="0.2">
      <c r="A11" s="339" t="s">
        <v>277</v>
      </c>
      <c r="B11" s="339"/>
      <c r="C11" s="339"/>
      <c r="D11" s="339"/>
      <c r="E11" s="80">
        <f t="shared" si="0"/>
        <v>2824415</v>
      </c>
      <c r="F11" s="67">
        <v>2478529</v>
      </c>
      <c r="G11" s="67">
        <v>124932</v>
      </c>
      <c r="H11" s="67">
        <v>57943</v>
      </c>
      <c r="I11" s="67">
        <v>14102</v>
      </c>
      <c r="J11" s="67">
        <v>72539</v>
      </c>
      <c r="K11" s="67">
        <v>0</v>
      </c>
      <c r="L11" s="67">
        <v>76370</v>
      </c>
      <c r="M11" s="72">
        <v>0</v>
      </c>
      <c r="N11" s="170"/>
    </row>
    <row r="12" spans="1:15" ht="28.5" customHeight="1" x14ac:dyDescent="0.2">
      <c r="A12" s="339" t="s">
        <v>278</v>
      </c>
      <c r="B12" s="339"/>
      <c r="C12" s="339"/>
      <c r="D12" s="339"/>
      <c r="E12" s="80">
        <f t="shared" si="0"/>
        <v>422300</v>
      </c>
      <c r="F12" s="67">
        <v>169257</v>
      </c>
      <c r="G12" s="67">
        <v>17176</v>
      </c>
      <c r="H12" s="67">
        <v>20389</v>
      </c>
      <c r="I12" s="67">
        <v>2886</v>
      </c>
      <c r="J12" s="67">
        <v>5525</v>
      </c>
      <c r="K12" s="67">
        <v>37003</v>
      </c>
      <c r="L12" s="67">
        <v>170064</v>
      </c>
      <c r="M12" s="72" t="s">
        <v>688</v>
      </c>
      <c r="N12" s="170"/>
    </row>
    <row r="13" spans="1:15" ht="28.5" customHeight="1" x14ac:dyDescent="0.2">
      <c r="A13" s="403" t="s">
        <v>113</v>
      </c>
      <c r="B13" s="339"/>
      <c r="C13" s="339"/>
      <c r="D13" s="339"/>
      <c r="E13" s="80">
        <f t="shared" si="0"/>
        <v>213448</v>
      </c>
      <c r="F13" s="67">
        <v>81259</v>
      </c>
      <c r="G13" s="67">
        <v>11353</v>
      </c>
      <c r="H13" s="67">
        <v>9725</v>
      </c>
      <c r="I13" s="67">
        <v>1582</v>
      </c>
      <c r="J13" s="67">
        <v>2800</v>
      </c>
      <c r="K13" s="67">
        <v>10985</v>
      </c>
      <c r="L13" s="67">
        <v>95744</v>
      </c>
      <c r="M13" s="72" t="s">
        <v>688</v>
      </c>
      <c r="N13" s="170"/>
    </row>
    <row r="14" spans="1:15" ht="28.5" customHeight="1" x14ac:dyDescent="0.2">
      <c r="A14" s="339" t="s">
        <v>279</v>
      </c>
      <c r="B14" s="339"/>
      <c r="C14" s="339"/>
      <c r="D14" s="339"/>
      <c r="E14" s="80">
        <f t="shared" si="0"/>
        <v>11916</v>
      </c>
      <c r="F14" s="67">
        <v>6253</v>
      </c>
      <c r="G14" s="67">
        <v>400</v>
      </c>
      <c r="H14" s="67">
        <v>450</v>
      </c>
      <c r="I14" s="67">
        <v>87</v>
      </c>
      <c r="J14" s="67">
        <v>120</v>
      </c>
      <c r="K14" s="67">
        <v>781</v>
      </c>
      <c r="L14" s="67">
        <v>3825</v>
      </c>
      <c r="M14" s="72">
        <v>0</v>
      </c>
      <c r="N14" s="170"/>
    </row>
    <row r="15" spans="1:15" ht="17.25" customHeight="1" x14ac:dyDescent="0.2">
      <c r="A15" s="405" t="s">
        <v>114</v>
      </c>
      <c r="B15" s="380"/>
      <c r="C15" s="380"/>
      <c r="D15" s="380"/>
      <c r="E15" s="80">
        <f t="shared" si="0"/>
        <v>111220</v>
      </c>
      <c r="F15" s="67">
        <v>23103</v>
      </c>
      <c r="G15" s="67">
        <v>1666</v>
      </c>
      <c r="H15" s="67">
        <v>976</v>
      </c>
      <c r="I15" s="67">
        <v>489</v>
      </c>
      <c r="J15" s="67">
        <v>502</v>
      </c>
      <c r="K15" s="67">
        <v>13248</v>
      </c>
      <c r="L15" s="67">
        <v>71236</v>
      </c>
      <c r="M15" s="72" t="s">
        <v>688</v>
      </c>
      <c r="N15" s="170"/>
    </row>
    <row r="16" spans="1:15" ht="17.25" customHeight="1" x14ac:dyDescent="0.2">
      <c r="A16" s="405" t="s">
        <v>115</v>
      </c>
      <c r="B16" s="380"/>
      <c r="C16" s="380"/>
      <c r="D16" s="380"/>
      <c r="E16" s="80">
        <f t="shared" si="0"/>
        <v>10567</v>
      </c>
      <c r="F16" s="67">
        <v>3162</v>
      </c>
      <c r="G16" s="67">
        <v>197</v>
      </c>
      <c r="H16" s="67">
        <v>84</v>
      </c>
      <c r="I16" s="67">
        <v>28</v>
      </c>
      <c r="J16" s="67">
        <v>20</v>
      </c>
      <c r="K16" s="67">
        <v>651</v>
      </c>
      <c r="L16" s="67">
        <v>6425</v>
      </c>
      <c r="M16" s="72" t="s">
        <v>688</v>
      </c>
      <c r="N16" s="170"/>
    </row>
    <row r="17" spans="1:15" ht="28.5" customHeight="1" x14ac:dyDescent="0.2">
      <c r="A17" s="339" t="s">
        <v>280</v>
      </c>
      <c r="B17" s="339"/>
      <c r="C17" s="339"/>
      <c r="D17" s="339"/>
      <c r="E17" s="80">
        <f t="shared" si="0"/>
        <v>7149544</v>
      </c>
      <c r="F17" s="67">
        <v>1881491</v>
      </c>
      <c r="G17" s="67">
        <v>230701</v>
      </c>
      <c r="H17" s="67">
        <v>117197</v>
      </c>
      <c r="I17" s="67">
        <v>15175</v>
      </c>
      <c r="J17" s="67">
        <v>16801</v>
      </c>
      <c r="K17" s="67">
        <v>1264258</v>
      </c>
      <c r="L17" s="67">
        <v>3623921</v>
      </c>
      <c r="M17" s="72" t="s">
        <v>688</v>
      </c>
      <c r="N17" s="170"/>
    </row>
    <row r="18" spans="1:15" ht="28.5" customHeight="1" x14ac:dyDescent="0.2">
      <c r="A18" s="403" t="s">
        <v>116</v>
      </c>
      <c r="B18" s="339"/>
      <c r="C18" s="339"/>
      <c r="D18" s="339"/>
      <c r="E18" s="80">
        <f t="shared" si="0"/>
        <v>1069178</v>
      </c>
      <c r="F18" s="67">
        <v>717768</v>
      </c>
      <c r="G18" s="67">
        <v>47800</v>
      </c>
      <c r="H18" s="67">
        <v>57640</v>
      </c>
      <c r="I18" s="67">
        <v>479</v>
      </c>
      <c r="J18" s="67">
        <v>2854</v>
      </c>
      <c r="K18" s="67">
        <v>242637</v>
      </c>
      <c r="L18" s="67">
        <v>0</v>
      </c>
      <c r="M18" s="72" t="s">
        <v>688</v>
      </c>
      <c r="N18" s="170"/>
    </row>
    <row r="19" spans="1:15" ht="28.5" customHeight="1" x14ac:dyDescent="0.2">
      <c r="A19" s="339" t="s">
        <v>256</v>
      </c>
      <c r="B19" s="339"/>
      <c r="C19" s="339"/>
      <c r="D19" s="339"/>
      <c r="E19" s="142">
        <f t="shared" si="0"/>
        <v>742111</v>
      </c>
      <c r="F19" s="148">
        <v>42513</v>
      </c>
      <c r="G19" s="148">
        <v>41745</v>
      </c>
      <c r="H19" s="148">
        <v>10632</v>
      </c>
      <c r="I19" s="148">
        <v>1035</v>
      </c>
      <c r="J19" s="148">
        <v>2368</v>
      </c>
      <c r="K19" s="148">
        <v>263949</v>
      </c>
      <c r="L19" s="67">
        <v>379848</v>
      </c>
      <c r="M19" s="67">
        <v>21</v>
      </c>
      <c r="N19" s="170"/>
    </row>
    <row r="20" spans="1:15" ht="17.25" customHeight="1" x14ac:dyDescent="0.2">
      <c r="A20" s="335"/>
      <c r="B20" s="335"/>
      <c r="C20" s="335"/>
      <c r="D20" s="335"/>
      <c r="E20" s="61"/>
      <c r="F20" s="61"/>
      <c r="G20" s="61"/>
      <c r="H20" s="61"/>
      <c r="I20" s="70"/>
      <c r="J20" s="70"/>
      <c r="K20" s="70"/>
      <c r="L20" s="70"/>
      <c r="M20" s="70"/>
    </row>
    <row r="21" spans="1:15" ht="11.25" customHeight="1" x14ac:dyDescent="0.2">
      <c r="A21" s="71"/>
      <c r="B21" s="71"/>
      <c r="C21" s="71"/>
      <c r="D21" s="71"/>
      <c r="F21" s="71"/>
      <c r="G21" s="71"/>
      <c r="H21" s="71"/>
      <c r="I21" s="71"/>
      <c r="J21" s="71"/>
      <c r="K21" s="71"/>
      <c r="L21" s="71"/>
      <c r="M21" s="72"/>
    </row>
    <row r="22" spans="1:15" ht="11.25" customHeight="1" x14ac:dyDescent="0.2">
      <c r="A22" s="71" t="s">
        <v>145</v>
      </c>
      <c r="B22" s="71"/>
      <c r="C22" s="71"/>
      <c r="D22" s="71" t="s">
        <v>783</v>
      </c>
      <c r="E22" s="71"/>
      <c r="F22" s="71"/>
      <c r="G22" s="71"/>
      <c r="H22" s="71"/>
      <c r="I22" s="71"/>
      <c r="J22" s="71"/>
      <c r="K22" s="71"/>
      <c r="L22" s="71"/>
      <c r="M22" s="71"/>
    </row>
    <row r="23" spans="1:15" x14ac:dyDescent="0.2">
      <c r="A23" s="73" t="s">
        <v>154</v>
      </c>
      <c r="B23" s="73"/>
      <c r="C23" s="71"/>
      <c r="D23" s="340" t="s">
        <v>162</v>
      </c>
      <c r="E23" s="340"/>
      <c r="F23" s="340"/>
      <c r="G23" s="340"/>
      <c r="H23" s="340"/>
      <c r="I23" s="340"/>
      <c r="J23" s="340"/>
      <c r="K23" s="340"/>
      <c r="L23" s="340"/>
      <c r="M23" s="340"/>
    </row>
    <row r="24" spans="1:15" x14ac:dyDescent="0.2">
      <c r="A24" s="71"/>
      <c r="B24" s="71"/>
      <c r="C24" s="71"/>
      <c r="D24" s="340"/>
      <c r="E24" s="340"/>
      <c r="F24" s="340"/>
      <c r="G24" s="340"/>
      <c r="H24" s="340"/>
      <c r="I24" s="340"/>
      <c r="J24" s="340"/>
      <c r="K24" s="340"/>
      <c r="L24" s="340"/>
      <c r="M24" s="340"/>
    </row>
    <row r="25" spans="1:15" x14ac:dyDescent="0.2">
      <c r="A25" s="73" t="s">
        <v>155</v>
      </c>
      <c r="B25" s="73"/>
      <c r="C25" s="71"/>
      <c r="D25" s="340" t="s">
        <v>163</v>
      </c>
      <c r="E25" s="340"/>
      <c r="F25" s="340"/>
      <c r="G25" s="340"/>
      <c r="H25" s="340"/>
      <c r="I25" s="340"/>
      <c r="J25" s="340"/>
      <c r="K25" s="340"/>
      <c r="L25" s="340"/>
      <c r="M25" s="340"/>
    </row>
    <row r="26" spans="1:15" ht="24.75" customHeight="1" x14ac:dyDescent="0.2">
      <c r="A26" s="71"/>
      <c r="B26" s="71"/>
      <c r="C26" s="71"/>
      <c r="D26" s="340"/>
      <c r="E26" s="340"/>
      <c r="F26" s="340"/>
      <c r="G26" s="340"/>
      <c r="H26" s="340"/>
      <c r="I26" s="340"/>
      <c r="J26" s="340"/>
      <c r="K26" s="340"/>
      <c r="L26" s="340"/>
      <c r="M26" s="340"/>
    </row>
    <row r="27" spans="1:15" ht="11.25" customHeight="1" x14ac:dyDescent="0.2">
      <c r="A27" s="73" t="s">
        <v>144</v>
      </c>
      <c r="B27" s="71"/>
      <c r="C27" s="71"/>
      <c r="D27" s="409" t="s">
        <v>721</v>
      </c>
      <c r="E27" s="381"/>
      <c r="F27" s="381"/>
      <c r="G27" s="381"/>
      <c r="H27" s="381"/>
      <c r="I27" s="381"/>
      <c r="J27" s="381"/>
      <c r="K27" s="381"/>
      <c r="L27" s="381"/>
      <c r="M27" s="381"/>
      <c r="N27" s="69"/>
      <c r="O27" s="69"/>
    </row>
    <row r="28" spans="1:15" x14ac:dyDescent="0.2">
      <c r="A28" s="73"/>
      <c r="B28" s="71"/>
      <c r="C28" s="71"/>
      <c r="D28" s="381"/>
      <c r="E28" s="381"/>
      <c r="F28" s="381"/>
      <c r="G28" s="381"/>
      <c r="H28" s="381"/>
      <c r="I28" s="381"/>
      <c r="J28" s="381"/>
      <c r="K28" s="381"/>
      <c r="L28" s="381"/>
      <c r="M28" s="381"/>
      <c r="N28" s="69"/>
      <c r="O28" s="69"/>
    </row>
    <row r="29" spans="1:15" ht="11.25" customHeight="1" x14ac:dyDescent="0.2">
      <c r="A29" s="73"/>
      <c r="B29" s="71"/>
      <c r="C29" s="71"/>
      <c r="D29" s="409" t="s">
        <v>720</v>
      </c>
      <c r="E29" s="381"/>
      <c r="F29" s="381"/>
      <c r="G29" s="381"/>
      <c r="H29" s="381"/>
      <c r="I29" s="381"/>
      <c r="J29" s="381"/>
      <c r="K29" s="381"/>
      <c r="L29" s="381"/>
      <c r="M29" s="381"/>
      <c r="N29" s="69"/>
      <c r="O29" s="69"/>
    </row>
    <row r="30" spans="1:15" x14ac:dyDescent="0.2">
      <c r="A30" s="73"/>
      <c r="B30" s="71"/>
      <c r="C30" s="71"/>
      <c r="D30" s="381"/>
      <c r="E30" s="381"/>
      <c r="F30" s="381"/>
      <c r="G30" s="381"/>
      <c r="H30" s="381"/>
      <c r="I30" s="381"/>
      <c r="J30" s="381"/>
      <c r="K30" s="381"/>
      <c r="L30" s="381"/>
      <c r="M30" s="381"/>
      <c r="N30" s="69"/>
      <c r="O30" s="69"/>
    </row>
    <row r="31" spans="1:15" ht="11.25" customHeight="1" x14ac:dyDescent="0.2">
      <c r="A31" s="73"/>
      <c r="B31" s="71"/>
      <c r="C31" s="71"/>
      <c r="D31" s="409" t="s">
        <v>719</v>
      </c>
      <c r="E31" s="381"/>
      <c r="F31" s="381"/>
      <c r="G31" s="381"/>
      <c r="H31" s="381"/>
      <c r="I31" s="381"/>
      <c r="J31" s="381"/>
      <c r="K31" s="381"/>
      <c r="L31" s="381"/>
      <c r="M31" s="381"/>
      <c r="N31" s="69"/>
      <c r="O31" s="69"/>
    </row>
    <row r="32" spans="1:15" x14ac:dyDescent="0.2">
      <c r="A32" s="73"/>
      <c r="B32" s="71"/>
      <c r="C32" s="71"/>
      <c r="D32" s="381"/>
      <c r="E32" s="381"/>
      <c r="F32" s="381"/>
      <c r="G32" s="381"/>
      <c r="H32" s="381"/>
      <c r="I32" s="381"/>
      <c r="J32" s="381"/>
      <c r="K32" s="381"/>
      <c r="L32" s="381"/>
      <c r="M32" s="381"/>
      <c r="N32" s="69"/>
      <c r="O32" s="69"/>
    </row>
    <row r="33" spans="1:16" x14ac:dyDescent="0.2">
      <c r="A33" s="73"/>
      <c r="B33" s="71"/>
      <c r="C33" s="71"/>
      <c r="D33" s="345" t="s">
        <v>718</v>
      </c>
      <c r="E33" s="381"/>
      <c r="F33" s="381"/>
      <c r="G33" s="381"/>
      <c r="H33" s="381"/>
      <c r="I33" s="381"/>
      <c r="J33" s="381"/>
      <c r="K33" s="381"/>
      <c r="L33" s="381"/>
      <c r="M33" s="381"/>
      <c r="N33" s="69"/>
      <c r="O33" s="69"/>
    </row>
    <row r="34" spans="1:16" ht="11.25" customHeight="1" x14ac:dyDescent="0.2">
      <c r="A34" s="73"/>
      <c r="B34" s="71"/>
      <c r="C34" s="71"/>
      <c r="D34" s="408" t="s">
        <v>717</v>
      </c>
      <c r="E34" s="381"/>
      <c r="F34" s="381"/>
      <c r="G34" s="381"/>
      <c r="H34" s="381"/>
      <c r="I34" s="381"/>
      <c r="J34" s="381"/>
      <c r="K34" s="381"/>
      <c r="L34" s="381"/>
      <c r="M34" s="381"/>
      <c r="N34" s="69"/>
      <c r="O34" s="69"/>
    </row>
    <row r="35" spans="1:16" ht="11.25" customHeight="1" x14ac:dyDescent="0.2">
      <c r="A35" s="73"/>
      <c r="B35" s="71"/>
      <c r="C35" s="71"/>
      <c r="D35" s="408" t="s">
        <v>716</v>
      </c>
      <c r="E35" s="381"/>
      <c r="F35" s="381"/>
      <c r="G35" s="381"/>
      <c r="H35" s="381"/>
      <c r="I35" s="381"/>
      <c r="J35" s="381"/>
      <c r="K35" s="381"/>
      <c r="L35" s="381"/>
      <c r="M35" s="381"/>
      <c r="N35" s="69"/>
      <c r="O35" s="69"/>
    </row>
    <row r="36" spans="1:16" x14ac:dyDescent="0.2">
      <c r="A36" s="73"/>
      <c r="B36" s="71"/>
      <c r="C36" s="71"/>
      <c r="D36" s="408" t="s">
        <v>715</v>
      </c>
      <c r="E36" s="408"/>
      <c r="F36" s="408"/>
      <c r="G36" s="408"/>
      <c r="H36" s="408"/>
      <c r="I36" s="381"/>
      <c r="J36" s="381"/>
      <c r="K36" s="381"/>
      <c r="L36" s="381"/>
      <c r="M36" s="381"/>
    </row>
    <row r="37" spans="1:16" x14ac:dyDescent="0.2">
      <c r="A37" s="73"/>
      <c r="B37" s="71"/>
      <c r="C37" s="71"/>
      <c r="D37" s="408" t="s">
        <v>714</v>
      </c>
      <c r="E37" s="408"/>
      <c r="F37" s="408"/>
      <c r="G37" s="408"/>
      <c r="H37" s="408"/>
      <c r="I37" s="381"/>
      <c r="J37" s="381"/>
      <c r="K37" s="381"/>
      <c r="L37" s="381"/>
      <c r="M37" s="381"/>
    </row>
    <row r="38" spans="1:16" ht="11.25" customHeight="1" x14ac:dyDescent="0.2">
      <c r="A38" s="73"/>
      <c r="B38" s="71"/>
      <c r="C38" s="71"/>
      <c r="D38" s="364" t="s">
        <v>762</v>
      </c>
      <c r="E38" s="364"/>
      <c r="F38" s="364"/>
      <c r="G38" s="364"/>
      <c r="H38" s="364"/>
      <c r="I38" s="364"/>
      <c r="J38" s="364"/>
      <c r="K38" s="364"/>
      <c r="L38" s="364"/>
      <c r="M38" s="364"/>
      <c r="N38" s="71"/>
    </row>
    <row r="39" spans="1:16" x14ac:dyDescent="0.2">
      <c r="A39" s="71"/>
      <c r="B39" s="71"/>
      <c r="C39" s="71"/>
      <c r="D39" s="364"/>
      <c r="E39" s="364"/>
      <c r="F39" s="364"/>
      <c r="G39" s="364"/>
      <c r="H39" s="364"/>
      <c r="I39" s="364"/>
      <c r="J39" s="364"/>
      <c r="K39" s="364"/>
      <c r="L39" s="364"/>
      <c r="M39" s="364"/>
      <c r="N39" s="71"/>
    </row>
    <row r="40" spans="1:16" ht="11.25" customHeight="1" x14ac:dyDescent="0.2">
      <c r="A40" s="73"/>
      <c r="B40" s="71"/>
      <c r="C40" s="71"/>
      <c r="D40" s="346" t="s">
        <v>713</v>
      </c>
      <c r="E40" s="339"/>
      <c r="F40" s="339"/>
      <c r="G40" s="339"/>
      <c r="H40" s="339"/>
      <c r="I40" s="339"/>
      <c r="J40" s="339"/>
      <c r="K40" s="339"/>
      <c r="L40" s="339"/>
      <c r="M40" s="339"/>
      <c r="N40" s="69"/>
      <c r="O40" s="69"/>
      <c r="P40" s="69"/>
    </row>
    <row r="41" spans="1:16" hidden="1" x14ac:dyDescent="0.2">
      <c r="A41" s="171" t="s">
        <v>153</v>
      </c>
    </row>
  </sheetData>
  <mergeCells count="28">
    <mergeCell ref="D40:M40"/>
    <mergeCell ref="D35:M35"/>
    <mergeCell ref="A18:D18"/>
    <mergeCell ref="A19:D19"/>
    <mergeCell ref="D36:M36"/>
    <mergeCell ref="D37:M37"/>
    <mergeCell ref="A20:D20"/>
    <mergeCell ref="D29:M30"/>
    <mergeCell ref="D31:M32"/>
    <mergeCell ref="D38:M39"/>
    <mergeCell ref="D25:M26"/>
    <mergeCell ref="D23:M24"/>
    <mergeCell ref="A2:K2"/>
    <mergeCell ref="A3:K3"/>
    <mergeCell ref="A4:K4"/>
    <mergeCell ref="A9:D9"/>
    <mergeCell ref="A10:D10"/>
    <mergeCell ref="A11:D11"/>
    <mergeCell ref="D34:M34"/>
    <mergeCell ref="D33:M33"/>
    <mergeCell ref="A17:D17"/>
    <mergeCell ref="A7:D7"/>
    <mergeCell ref="A14:D14"/>
    <mergeCell ref="A15:D15"/>
    <mergeCell ref="A16:D16"/>
    <mergeCell ref="D27:M28"/>
    <mergeCell ref="A12:D12"/>
    <mergeCell ref="A13:D13"/>
  </mergeCells>
  <hyperlinks>
    <hyperlink ref="M2" location="Índice!A1" tooltip="Ir a Índice" display="Índice!A1"/>
  </hyperlinks>
  <pageMargins left="0.78740157480314965" right="0.59055118110236227" top="0.82291666666666663" bottom="0.86614173228346458" header="0" footer="0.39370078740157499"/>
  <pageSetup orientation="portrait" r:id="rId1"/>
  <headerFooter alignWithMargins="0">
    <oddHeader>&amp;L&amp;"Arial,Negrita"&amp;12&amp;K000080INEGI. Anuario estadístico y geográfico de Veracruz de Ignacio de la Llave 2014. 
Componente Salud</oddHeader>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S803"/>
  <sheetViews>
    <sheetView view="pageBreakPreview" zoomScale="90" zoomScaleNormal="100" zoomScaleSheetLayoutView="90" workbookViewId="0">
      <selection activeCell="D5" sqref="D5"/>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15.83203125" style="46" customWidth="1"/>
    <col min="5" max="5" width="19.33203125" style="47" customWidth="1"/>
    <col min="6" max="6" width="18.5" style="46" customWidth="1"/>
    <col min="7" max="7" width="18.33203125" style="46" customWidth="1"/>
    <col min="8" max="8" width="18.6640625" style="46" customWidth="1"/>
    <col min="9" max="9" width="18" style="46" customWidth="1"/>
    <col min="10" max="16384" width="0" style="46" hidden="1"/>
  </cols>
  <sheetData>
    <row r="1" spans="1:19" ht="9" customHeight="1" x14ac:dyDescent="0.2"/>
    <row r="2" spans="1:19" ht="12.75" customHeight="1" x14ac:dyDescent="0.2">
      <c r="A2" s="414" t="s">
        <v>307</v>
      </c>
      <c r="B2" s="339"/>
      <c r="C2" s="339"/>
      <c r="D2" s="339"/>
      <c r="E2" s="339"/>
      <c r="F2" s="339"/>
      <c r="G2" s="339"/>
      <c r="H2" s="339"/>
      <c r="I2" s="41" t="s">
        <v>111</v>
      </c>
      <c r="J2" s="46" t="s">
        <v>153</v>
      </c>
      <c r="K2" s="1"/>
    </row>
    <row r="3" spans="1:19" ht="12.75" customHeight="1" x14ac:dyDescent="0.2">
      <c r="A3" s="414" t="s">
        <v>867</v>
      </c>
      <c r="B3" s="339"/>
      <c r="C3" s="339"/>
      <c r="D3" s="339"/>
      <c r="E3" s="339"/>
      <c r="F3" s="339"/>
      <c r="G3" s="339"/>
      <c r="H3" s="339"/>
      <c r="I3" s="87" t="s">
        <v>282</v>
      </c>
      <c r="K3" s="1"/>
    </row>
    <row r="4" spans="1:19" ht="12.75" customHeight="1" x14ac:dyDescent="0.2">
      <c r="A4" s="415" t="s">
        <v>849</v>
      </c>
      <c r="B4" s="344"/>
      <c r="C4" s="344"/>
      <c r="D4" s="344"/>
      <c r="E4" s="344"/>
      <c r="F4" s="344"/>
      <c r="G4" s="344"/>
      <c r="H4" s="344"/>
      <c r="I4" s="48"/>
      <c r="K4" s="2"/>
    </row>
    <row r="5" spans="1:19" x14ac:dyDescent="0.2">
      <c r="A5" s="52"/>
      <c r="B5" s="52"/>
      <c r="C5" s="52"/>
      <c r="D5" s="52"/>
      <c r="E5" s="53"/>
      <c r="F5" s="53"/>
      <c r="G5" s="53"/>
      <c r="H5" s="53"/>
      <c r="I5" s="52"/>
    </row>
    <row r="6" spans="1:19" ht="1.5" customHeight="1" x14ac:dyDescent="0.2"/>
    <row r="7" spans="1:19" ht="22.5" customHeight="1" x14ac:dyDescent="0.2">
      <c r="A7" s="397" t="s">
        <v>186</v>
      </c>
      <c r="B7" s="330"/>
      <c r="C7" s="330"/>
      <c r="D7" s="330"/>
      <c r="E7" s="308" t="s">
        <v>172</v>
      </c>
      <c r="F7" s="309" t="s">
        <v>158</v>
      </c>
      <c r="G7" s="309" t="s">
        <v>159</v>
      </c>
      <c r="H7" s="294" t="s">
        <v>726</v>
      </c>
      <c r="I7" s="309" t="s">
        <v>160</v>
      </c>
    </row>
    <row r="8" spans="1:19" ht="1.5" customHeight="1" x14ac:dyDescent="0.2">
      <c r="A8" s="54"/>
      <c r="B8" s="54"/>
      <c r="C8" s="54"/>
      <c r="D8" s="54"/>
      <c r="E8" s="61"/>
      <c r="F8" s="61"/>
      <c r="G8" s="61"/>
      <c r="H8" s="61"/>
      <c r="I8" s="54"/>
    </row>
    <row r="9" spans="1:19" ht="23.25" customHeight="1" x14ac:dyDescent="0.2">
      <c r="A9" s="332" t="s">
        <v>141</v>
      </c>
      <c r="B9" s="333"/>
      <c r="C9" s="333"/>
      <c r="D9" s="333"/>
      <c r="E9" s="80">
        <f>SUM(F9:I9,'5.10b'!E9:H9)</f>
        <v>21389761</v>
      </c>
      <c r="F9" s="65">
        <f>SUM(F10:F13)</f>
        <v>8788846</v>
      </c>
      <c r="G9" s="65">
        <f>SUM(G10:G13)</f>
        <v>1419057</v>
      </c>
      <c r="H9" s="65">
        <f>SUM(H10:H13)</f>
        <v>1436626</v>
      </c>
      <c r="I9" s="65">
        <f>SUM(I10:I13)</f>
        <v>111445</v>
      </c>
    </row>
    <row r="10" spans="1:19" ht="23.25" customHeight="1" x14ac:dyDescent="0.2">
      <c r="A10" s="383" t="s">
        <v>134</v>
      </c>
      <c r="B10" s="384"/>
      <c r="C10" s="384"/>
      <c r="D10" s="384"/>
      <c r="E10" s="80">
        <f>SUM(F10:I10,'5.10b'!E10:H10)</f>
        <v>14568351</v>
      </c>
      <c r="F10" s="67">
        <f>SUMIF(A14:A800,"General",F14:F800)</f>
        <v>5338892</v>
      </c>
      <c r="G10" s="67">
        <f>SUMIF(A14:A800,"General",G14:G800)</f>
        <v>901504</v>
      </c>
      <c r="H10" s="67">
        <f>SUMIF(A14:A800,"General",H14:H800)</f>
        <v>624170</v>
      </c>
      <c r="I10" s="67">
        <f>SUMIF(A14:A800,"General",I14:I800)</f>
        <v>47423</v>
      </c>
    </row>
    <row r="11" spans="1:19" ht="11.25" customHeight="1" x14ac:dyDescent="0.2">
      <c r="A11" s="396" t="s">
        <v>281</v>
      </c>
      <c r="B11" s="384"/>
      <c r="C11" s="384"/>
      <c r="D11" s="384"/>
      <c r="E11" s="80">
        <f>SUM(F11:I11,'5.10b'!E11:H11)</f>
        <v>3217774</v>
      </c>
      <c r="F11" s="67">
        <f>SUMIF(A14:A800,"Especializada",F14:F800)</f>
        <v>1500440</v>
      </c>
      <c r="G11" s="67">
        <f>SUMIF(A14:A800,"Especializada",G14:G800)</f>
        <v>348896</v>
      </c>
      <c r="H11" s="67">
        <f>SUMIF(A14:A800,"Especializada",H14:H800)</f>
        <v>535406</v>
      </c>
      <c r="I11" s="67">
        <f>SUMIF(A14:A800,"Especializada",I14:I800)</f>
        <v>38562</v>
      </c>
    </row>
    <row r="12" spans="1:19" ht="11.25" customHeight="1" x14ac:dyDescent="0.2">
      <c r="A12" s="383" t="s">
        <v>119</v>
      </c>
      <c r="B12" s="384"/>
      <c r="C12" s="384"/>
      <c r="D12" s="384"/>
      <c r="E12" s="80">
        <f>SUM(F12:I12,'5.10b'!E12:H12)</f>
        <v>2209968</v>
      </c>
      <c r="F12" s="67">
        <f>SUMIF(A14:A800,"De urgencia",F14:F800)</f>
        <v>1393362</v>
      </c>
      <c r="G12" s="67">
        <f>SUMIF(A14:A800,"De urgencia",G14:G800)</f>
        <v>33763</v>
      </c>
      <c r="H12" s="67">
        <f>SUMIF(A14:A800,"De urgencia",H14:H800)</f>
        <v>213721</v>
      </c>
      <c r="I12" s="67">
        <f>SUMIF(A14:A800,"De urgencia",I14:I800)</f>
        <v>7322</v>
      </c>
    </row>
    <row r="13" spans="1:19" ht="11.25" customHeight="1" x14ac:dyDescent="0.2">
      <c r="A13" s="383" t="s">
        <v>120</v>
      </c>
      <c r="B13" s="384"/>
      <c r="C13" s="384"/>
      <c r="D13" s="384"/>
      <c r="E13" s="80">
        <f>SUM(F13:I13,'5.10b'!E13:H13)</f>
        <v>1393668</v>
      </c>
      <c r="F13" s="67">
        <f>SUMIF(A14:A800,"Odontológica",F14:F800)</f>
        <v>556152</v>
      </c>
      <c r="G13" s="67">
        <f>SUMIF(A14:A800,"Odontológica",G14:G800)</f>
        <v>134894</v>
      </c>
      <c r="H13" s="67">
        <f>SUMIF(A14:A800,"Odontológica",H14:H800)</f>
        <v>63329</v>
      </c>
      <c r="I13" s="67">
        <f>SUMIF(A14:A800,"Odontológica",I14:I800)</f>
        <v>18138</v>
      </c>
    </row>
    <row r="14" spans="1:19" ht="23.25" customHeight="1" x14ac:dyDescent="0.2">
      <c r="A14" s="380" t="s">
        <v>407</v>
      </c>
      <c r="B14" s="380"/>
      <c r="C14" s="380"/>
      <c r="D14" s="380"/>
      <c r="E14" s="80">
        <f>SUM(F14:I14,'5.10b'!E14:H14)</f>
        <v>13567</v>
      </c>
      <c r="F14" s="67">
        <f>SUM(F15:F16)</f>
        <v>0</v>
      </c>
      <c r="G14" s="67">
        <f>SUM(G15:G16)</f>
        <v>0</v>
      </c>
      <c r="H14" s="67">
        <f>SUM(H15:H16)</f>
        <v>0</v>
      </c>
      <c r="I14" s="67">
        <f>SUM(I15:I16)</f>
        <v>0</v>
      </c>
      <c r="J14" s="148"/>
      <c r="K14" s="172"/>
      <c r="L14" s="172"/>
      <c r="M14" s="172"/>
      <c r="N14" s="172"/>
      <c r="O14" s="148"/>
      <c r="P14" s="148"/>
      <c r="Q14" s="148"/>
      <c r="R14" s="148"/>
      <c r="S14" s="173"/>
    </row>
    <row r="15" spans="1:19" ht="23.25" customHeight="1" x14ac:dyDescent="0.2">
      <c r="A15" s="383" t="s">
        <v>134</v>
      </c>
      <c r="B15" s="384"/>
      <c r="C15" s="384"/>
      <c r="D15" s="384"/>
      <c r="E15" s="80">
        <f>SUM(F15:I15,'5.10b'!E15:H15)</f>
        <v>12118</v>
      </c>
      <c r="F15" s="67">
        <v>0</v>
      </c>
      <c r="G15" s="67">
        <v>0</v>
      </c>
      <c r="H15" s="67">
        <v>0</v>
      </c>
      <c r="I15" s="67">
        <v>0</v>
      </c>
      <c r="J15" s="148"/>
      <c r="K15" s="174"/>
      <c r="L15" s="175"/>
      <c r="M15" s="175"/>
      <c r="N15" s="175"/>
      <c r="O15" s="148"/>
      <c r="P15" s="148"/>
      <c r="Q15" s="148"/>
      <c r="R15" s="148"/>
      <c r="S15" s="173"/>
    </row>
    <row r="16" spans="1:19" ht="11.25" customHeight="1" x14ac:dyDescent="0.2">
      <c r="A16" s="383" t="s">
        <v>120</v>
      </c>
      <c r="B16" s="384"/>
      <c r="C16" s="384"/>
      <c r="D16" s="384"/>
      <c r="E16" s="80">
        <f>SUM(F16:I16,'5.10b'!E16:H16)</f>
        <v>1449</v>
      </c>
      <c r="F16" s="67">
        <v>0</v>
      </c>
      <c r="G16" s="67">
        <v>0</v>
      </c>
      <c r="H16" s="67">
        <v>0</v>
      </c>
      <c r="I16" s="67">
        <v>0</v>
      </c>
      <c r="J16" s="148"/>
      <c r="K16" s="174"/>
      <c r="L16" s="175"/>
      <c r="M16" s="175"/>
      <c r="N16" s="175"/>
      <c r="O16" s="148"/>
      <c r="P16" s="148"/>
      <c r="Q16" s="148"/>
      <c r="R16" s="148"/>
      <c r="S16" s="173"/>
    </row>
    <row r="17" spans="1:19" ht="23.25" customHeight="1" x14ac:dyDescent="0.2">
      <c r="A17" s="348" t="s">
        <v>408</v>
      </c>
      <c r="B17" s="348"/>
      <c r="C17" s="348"/>
      <c r="D17" s="348"/>
      <c r="E17" s="80">
        <f>SUM(F17:I17,'5.10b'!E17:H17)</f>
        <v>2693</v>
      </c>
      <c r="F17" s="67">
        <f>SUM(F18:F19)</f>
        <v>0</v>
      </c>
      <c r="G17" s="67">
        <f>SUM(G18:G19)</f>
        <v>0</v>
      </c>
      <c r="H17" s="67">
        <f>SUM(H18:H19)</f>
        <v>0</v>
      </c>
      <c r="I17" s="67">
        <f>SUM(I18:I19)</f>
        <v>0</v>
      </c>
      <c r="J17" s="148"/>
      <c r="K17" s="176"/>
      <c r="L17" s="176"/>
      <c r="M17" s="176"/>
      <c r="N17" s="176"/>
      <c r="O17" s="148"/>
      <c r="P17" s="148"/>
      <c r="Q17" s="148"/>
      <c r="R17" s="148"/>
      <c r="S17" s="173"/>
    </row>
    <row r="18" spans="1:19" ht="23.25" customHeight="1" x14ac:dyDescent="0.2">
      <c r="A18" s="383" t="s">
        <v>134</v>
      </c>
      <c r="B18" s="384"/>
      <c r="C18" s="384"/>
      <c r="D18" s="384"/>
      <c r="E18" s="80">
        <f>SUM(F18:I18,'5.10b'!E18:H18)</f>
        <v>1955</v>
      </c>
      <c r="F18" s="67">
        <v>0</v>
      </c>
      <c r="G18" s="67">
        <v>0</v>
      </c>
      <c r="H18" s="67">
        <v>0</v>
      </c>
      <c r="I18" s="67">
        <v>0</v>
      </c>
      <c r="J18" s="148"/>
      <c r="K18" s="174"/>
      <c r="L18" s="175"/>
      <c r="M18" s="175"/>
      <c r="N18" s="175"/>
      <c r="O18" s="148"/>
      <c r="P18" s="148"/>
      <c r="Q18" s="148"/>
      <c r="R18" s="148"/>
      <c r="S18" s="173"/>
    </row>
    <row r="19" spans="1:19" ht="11.25" customHeight="1" x14ac:dyDescent="0.2">
      <c r="A19" s="383" t="s">
        <v>120</v>
      </c>
      <c r="B19" s="384"/>
      <c r="C19" s="384"/>
      <c r="D19" s="384"/>
      <c r="E19" s="80">
        <f>SUM(F19:I19,'5.10b'!E19:H19)</f>
        <v>738</v>
      </c>
      <c r="F19" s="67">
        <v>0</v>
      </c>
      <c r="G19" s="67">
        <v>0</v>
      </c>
      <c r="H19" s="67">
        <v>0</v>
      </c>
      <c r="I19" s="67">
        <v>0</v>
      </c>
      <c r="J19" s="148"/>
      <c r="K19" s="174"/>
      <c r="L19" s="175"/>
      <c r="M19" s="175"/>
      <c r="N19" s="175"/>
      <c r="O19" s="148"/>
      <c r="P19" s="148"/>
      <c r="Q19" s="148"/>
      <c r="R19" s="148"/>
      <c r="S19" s="173"/>
    </row>
    <row r="20" spans="1:19" ht="23.25" customHeight="1" x14ac:dyDescent="0.2">
      <c r="A20" s="348" t="s">
        <v>409</v>
      </c>
      <c r="B20" s="348"/>
      <c r="C20" s="348"/>
      <c r="D20" s="348"/>
      <c r="E20" s="80">
        <f>SUM(F20:I20,'5.10b'!E20:H20)</f>
        <v>201694</v>
      </c>
      <c r="F20" s="67">
        <f>SUM(F21:F24)</f>
        <v>93147</v>
      </c>
      <c r="G20" s="67">
        <f>SUM(G21:G24)</f>
        <v>35212</v>
      </c>
      <c r="H20" s="67">
        <f>SUM(H21:H24)</f>
        <v>0</v>
      </c>
      <c r="I20" s="67">
        <f>SUM(I21:I24)</f>
        <v>0</v>
      </c>
      <c r="J20" s="148"/>
      <c r="K20" s="176"/>
      <c r="L20" s="176"/>
      <c r="M20" s="176"/>
      <c r="N20" s="176"/>
      <c r="O20" s="148"/>
      <c r="P20" s="148"/>
      <c r="Q20" s="148"/>
      <c r="R20" s="148"/>
      <c r="S20" s="173"/>
    </row>
    <row r="21" spans="1:19" ht="23.25" customHeight="1" x14ac:dyDescent="0.2">
      <c r="A21" s="383" t="s">
        <v>134</v>
      </c>
      <c r="B21" s="384"/>
      <c r="C21" s="384"/>
      <c r="D21" s="384"/>
      <c r="E21" s="80">
        <f>SUM(F21:I21,'5.10b'!E21:H21)</f>
        <v>155681</v>
      </c>
      <c r="F21" s="67">
        <v>62623</v>
      </c>
      <c r="G21" s="67">
        <v>27756</v>
      </c>
      <c r="H21" s="67">
        <v>0</v>
      </c>
      <c r="I21" s="67">
        <v>0</v>
      </c>
      <c r="J21" s="148"/>
      <c r="K21" s="174"/>
      <c r="L21" s="175"/>
      <c r="M21" s="175"/>
      <c r="N21" s="175"/>
      <c r="O21" s="148"/>
      <c r="P21" s="148"/>
      <c r="Q21" s="148"/>
      <c r="R21" s="148"/>
      <c r="S21" s="173"/>
    </row>
    <row r="22" spans="1:19" ht="11.25" customHeight="1" x14ac:dyDescent="0.2">
      <c r="A22" s="396" t="s">
        <v>281</v>
      </c>
      <c r="B22" s="384"/>
      <c r="C22" s="384"/>
      <c r="D22" s="384"/>
      <c r="E22" s="80">
        <f>SUM(F22:I22,'5.10b'!E22:H22)</f>
        <v>3239</v>
      </c>
      <c r="F22" s="67">
        <v>0</v>
      </c>
      <c r="G22" s="67">
        <v>3239</v>
      </c>
      <c r="H22" s="67">
        <v>0</v>
      </c>
      <c r="I22" s="67">
        <v>0</v>
      </c>
      <c r="J22" s="148"/>
      <c r="K22" s="177"/>
      <c r="L22" s="175"/>
      <c r="M22" s="175"/>
      <c r="N22" s="175"/>
      <c r="O22" s="148"/>
      <c r="P22" s="148"/>
      <c r="Q22" s="148"/>
      <c r="R22" s="148"/>
      <c r="S22" s="173"/>
    </row>
    <row r="23" spans="1:19" ht="11.25" customHeight="1" x14ac:dyDescent="0.2">
      <c r="A23" s="383" t="s">
        <v>119</v>
      </c>
      <c r="B23" s="384"/>
      <c r="C23" s="384"/>
      <c r="D23" s="384"/>
      <c r="E23" s="80">
        <f>SUM(F23:I23,'5.10b'!E23:H23)</f>
        <v>25592</v>
      </c>
      <c r="F23" s="67">
        <v>25589</v>
      </c>
      <c r="G23" s="67">
        <v>3</v>
      </c>
      <c r="H23" s="67">
        <v>0</v>
      </c>
      <c r="I23" s="67">
        <v>0</v>
      </c>
      <c r="J23" s="148"/>
      <c r="K23" s="174"/>
      <c r="L23" s="175"/>
      <c r="M23" s="175"/>
      <c r="N23" s="175"/>
      <c r="O23" s="148"/>
      <c r="P23" s="148"/>
      <c r="Q23" s="148"/>
      <c r="R23" s="148"/>
      <c r="S23" s="173"/>
    </row>
    <row r="24" spans="1:19" ht="11.25" customHeight="1" x14ac:dyDescent="0.2">
      <c r="A24" s="383" t="s">
        <v>120</v>
      </c>
      <c r="B24" s="384"/>
      <c r="C24" s="384"/>
      <c r="D24" s="384"/>
      <c r="E24" s="80">
        <f>SUM(F24:I24,'5.10b'!E24:H24)</f>
        <v>17182</v>
      </c>
      <c r="F24" s="67">
        <v>4935</v>
      </c>
      <c r="G24" s="67">
        <v>4214</v>
      </c>
      <c r="H24" s="67">
        <v>0</v>
      </c>
      <c r="I24" s="67">
        <v>0</v>
      </c>
      <c r="J24" s="148"/>
      <c r="K24" s="174"/>
      <c r="L24" s="175"/>
      <c r="M24" s="175"/>
      <c r="N24" s="175"/>
      <c r="O24" s="148"/>
      <c r="P24" s="148"/>
      <c r="Q24" s="148"/>
      <c r="R24" s="148"/>
      <c r="S24" s="173"/>
    </row>
    <row r="25" spans="1:19" ht="23.25" customHeight="1" x14ac:dyDescent="0.2">
      <c r="A25" s="380" t="s">
        <v>410</v>
      </c>
      <c r="B25" s="380"/>
      <c r="C25" s="380"/>
      <c r="D25" s="380"/>
      <c r="E25" s="80">
        <f>SUM(F25:I25,'5.10b'!E25:H25)</f>
        <v>45419</v>
      </c>
      <c r="F25" s="67">
        <f>SUM(F26:F27)</f>
        <v>4438</v>
      </c>
      <c r="G25" s="67">
        <f>SUM(G26:G27)</f>
        <v>0</v>
      </c>
      <c r="H25" s="67">
        <f>SUM(H26:H27)</f>
        <v>0</v>
      </c>
      <c r="I25" s="67">
        <f>SUM(I26:I27)</f>
        <v>0</v>
      </c>
      <c r="J25" s="148"/>
      <c r="K25" s="172"/>
      <c r="L25" s="172"/>
      <c r="M25" s="172"/>
      <c r="N25" s="172"/>
      <c r="O25" s="148"/>
      <c r="P25" s="148"/>
      <c r="Q25" s="148"/>
      <c r="R25" s="148"/>
      <c r="S25" s="173"/>
    </row>
    <row r="26" spans="1:19" ht="23.25" customHeight="1" x14ac:dyDescent="0.2">
      <c r="A26" s="383" t="s">
        <v>134</v>
      </c>
      <c r="B26" s="384"/>
      <c r="C26" s="384"/>
      <c r="D26" s="384"/>
      <c r="E26" s="80">
        <f>SUM(F26:I26,'5.10b'!E26:H26)</f>
        <v>44628</v>
      </c>
      <c r="F26" s="67">
        <v>4438</v>
      </c>
      <c r="G26" s="67">
        <v>0</v>
      </c>
      <c r="H26" s="67">
        <v>0</v>
      </c>
      <c r="I26" s="67">
        <v>0</v>
      </c>
      <c r="J26" s="148"/>
      <c r="K26" s="174"/>
      <c r="L26" s="175"/>
      <c r="M26" s="175"/>
      <c r="N26" s="175"/>
      <c r="O26" s="148"/>
      <c r="P26" s="148"/>
      <c r="Q26" s="148"/>
      <c r="R26" s="148"/>
      <c r="S26" s="173"/>
    </row>
    <row r="27" spans="1:19" ht="11.25" customHeight="1" x14ac:dyDescent="0.2">
      <c r="A27" s="383" t="s">
        <v>120</v>
      </c>
      <c r="B27" s="384"/>
      <c r="C27" s="384"/>
      <c r="D27" s="384"/>
      <c r="E27" s="80">
        <f>SUM(F27:I27,'5.10b'!E27:H27)</f>
        <v>791</v>
      </c>
      <c r="F27" s="67">
        <v>0</v>
      </c>
      <c r="G27" s="67">
        <v>0</v>
      </c>
      <c r="H27" s="67">
        <v>0</v>
      </c>
      <c r="I27" s="67">
        <v>0</v>
      </c>
      <c r="J27" s="148"/>
      <c r="K27" s="174"/>
      <c r="L27" s="175"/>
      <c r="M27" s="175"/>
      <c r="N27" s="175"/>
      <c r="O27" s="148"/>
      <c r="P27" s="148"/>
      <c r="Q27" s="148"/>
      <c r="R27" s="148"/>
      <c r="S27" s="173"/>
    </row>
    <row r="28" spans="1:19" ht="23.25" customHeight="1" x14ac:dyDescent="0.2">
      <c r="A28" s="380" t="s">
        <v>411</v>
      </c>
      <c r="B28" s="380"/>
      <c r="C28" s="380"/>
      <c r="D28" s="380"/>
      <c r="E28" s="80">
        <f>SUM(F28:I28,'5.10b'!E28:H28)</f>
        <v>16118</v>
      </c>
      <c r="F28" s="67">
        <f>SUM(F29:F30)</f>
        <v>4995</v>
      </c>
      <c r="G28" s="67">
        <f>SUM(G29:G30)</f>
        <v>0</v>
      </c>
      <c r="H28" s="67">
        <f>SUM(H29:H30)</f>
        <v>0</v>
      </c>
      <c r="I28" s="67">
        <f>SUM(I29:I30)</f>
        <v>0</v>
      </c>
      <c r="J28" s="148"/>
      <c r="K28" s="172"/>
      <c r="L28" s="172"/>
      <c r="M28" s="172"/>
      <c r="N28" s="172"/>
      <c r="O28" s="148"/>
      <c r="P28" s="148"/>
      <c r="Q28" s="148"/>
      <c r="R28" s="148"/>
      <c r="S28" s="173"/>
    </row>
    <row r="29" spans="1:19" ht="23.25" customHeight="1" x14ac:dyDescent="0.2">
      <c r="A29" s="383" t="s">
        <v>134</v>
      </c>
      <c r="B29" s="384"/>
      <c r="C29" s="384"/>
      <c r="D29" s="384"/>
      <c r="E29" s="80">
        <f>SUM(F29:I29,'5.10b'!E29:H29)</f>
        <v>15251</v>
      </c>
      <c r="F29" s="67">
        <v>4995</v>
      </c>
      <c r="G29" s="67">
        <v>0</v>
      </c>
      <c r="H29" s="67">
        <v>0</v>
      </c>
      <c r="I29" s="67">
        <v>0</v>
      </c>
      <c r="J29" s="148"/>
      <c r="K29" s="174"/>
      <c r="L29" s="175"/>
      <c r="M29" s="175"/>
      <c r="N29" s="175"/>
      <c r="O29" s="148"/>
      <c r="P29" s="148"/>
      <c r="Q29" s="148"/>
      <c r="R29" s="148"/>
      <c r="S29" s="173"/>
    </row>
    <row r="30" spans="1:19" ht="11.25" customHeight="1" x14ac:dyDescent="0.2">
      <c r="A30" s="383" t="s">
        <v>120</v>
      </c>
      <c r="B30" s="384"/>
      <c r="C30" s="384"/>
      <c r="D30" s="384"/>
      <c r="E30" s="80">
        <f>SUM(F30:I30,'5.10b'!E30:H30)</f>
        <v>867</v>
      </c>
      <c r="F30" s="67">
        <v>0</v>
      </c>
      <c r="G30" s="67">
        <v>0</v>
      </c>
      <c r="H30" s="67">
        <v>0</v>
      </c>
      <c r="I30" s="67">
        <v>0</v>
      </c>
      <c r="J30" s="148"/>
      <c r="K30" s="174"/>
      <c r="L30" s="175"/>
      <c r="M30" s="175"/>
      <c r="N30" s="175"/>
      <c r="O30" s="148"/>
      <c r="P30" s="148"/>
      <c r="Q30" s="148"/>
      <c r="R30" s="148"/>
      <c r="S30" s="173"/>
    </row>
    <row r="31" spans="1:19" ht="23.25" customHeight="1" x14ac:dyDescent="0.2">
      <c r="A31" s="380" t="s">
        <v>412</v>
      </c>
      <c r="B31" s="380"/>
      <c r="C31" s="380"/>
      <c r="D31" s="380"/>
      <c r="E31" s="80">
        <f>SUM(F31:I31,'5.10b'!E31:H31)</f>
        <v>29193</v>
      </c>
      <c r="F31" s="67">
        <f>SUM(F32:F33)</f>
        <v>0</v>
      </c>
      <c r="G31" s="67">
        <f>SUM(G32:G33)</f>
        <v>0</v>
      </c>
      <c r="H31" s="67">
        <f>SUM(H32:H33)</f>
        <v>0</v>
      </c>
      <c r="I31" s="67">
        <f>SUM(I32:I33)</f>
        <v>0</v>
      </c>
      <c r="J31" s="148"/>
      <c r="K31" s="172"/>
      <c r="L31" s="172"/>
      <c r="M31" s="172"/>
      <c r="N31" s="172"/>
      <c r="O31" s="148"/>
      <c r="P31" s="148"/>
      <c r="Q31" s="148"/>
      <c r="R31" s="148"/>
      <c r="S31" s="173"/>
    </row>
    <row r="32" spans="1:19" ht="23.25" customHeight="1" x14ac:dyDescent="0.2">
      <c r="A32" s="383" t="s">
        <v>134</v>
      </c>
      <c r="B32" s="384"/>
      <c r="C32" s="384"/>
      <c r="D32" s="384"/>
      <c r="E32" s="80">
        <f>SUM(F32:I32,'5.10b'!E32:H32)</f>
        <v>27942</v>
      </c>
      <c r="F32" s="67">
        <v>0</v>
      </c>
      <c r="G32" s="67">
        <v>0</v>
      </c>
      <c r="H32" s="67">
        <v>0</v>
      </c>
      <c r="I32" s="67">
        <v>0</v>
      </c>
      <c r="J32" s="148"/>
      <c r="K32" s="174"/>
      <c r="L32" s="175"/>
      <c r="M32" s="175"/>
      <c r="N32" s="175"/>
      <c r="O32" s="148"/>
      <c r="P32" s="148"/>
      <c r="Q32" s="148"/>
      <c r="R32" s="148"/>
      <c r="S32" s="173"/>
    </row>
    <row r="33" spans="1:19" ht="11.25" customHeight="1" x14ac:dyDescent="0.2">
      <c r="A33" s="383" t="s">
        <v>120</v>
      </c>
      <c r="B33" s="384"/>
      <c r="C33" s="384"/>
      <c r="D33" s="384"/>
      <c r="E33" s="80">
        <f>SUM(F33:I33,'5.10b'!E33:H33)</f>
        <v>1251</v>
      </c>
      <c r="F33" s="67">
        <v>0</v>
      </c>
      <c r="G33" s="67">
        <v>0</v>
      </c>
      <c r="H33" s="67">
        <v>0</v>
      </c>
      <c r="I33" s="67">
        <v>0</v>
      </c>
      <c r="J33" s="148"/>
      <c r="K33" s="174"/>
      <c r="L33" s="175"/>
      <c r="M33" s="175"/>
      <c r="N33" s="175"/>
      <c r="O33" s="148"/>
      <c r="P33" s="148"/>
      <c r="Q33" s="148"/>
      <c r="R33" s="148"/>
      <c r="S33" s="173"/>
    </row>
    <row r="34" spans="1:19" ht="23.25" customHeight="1" x14ac:dyDescent="0.2">
      <c r="A34" s="380" t="s">
        <v>413</v>
      </c>
      <c r="B34" s="380"/>
      <c r="C34" s="380"/>
      <c r="D34" s="380"/>
      <c r="E34" s="80">
        <f>SUM(F34:I34,'5.10b'!E34:H34)</f>
        <v>173679</v>
      </c>
      <c r="F34" s="67">
        <f>SUM(F35:F38)</f>
        <v>18860</v>
      </c>
      <c r="G34" s="67">
        <f>SUM(G35:G38)</f>
        <v>585</v>
      </c>
      <c r="H34" s="67">
        <f>SUM(H35:H38)</f>
        <v>101109</v>
      </c>
      <c r="I34" s="67">
        <f>SUM(I35:I38)</f>
        <v>0</v>
      </c>
      <c r="J34" s="148"/>
      <c r="K34" s="178"/>
      <c r="L34" s="178"/>
      <c r="M34" s="178"/>
      <c r="N34" s="178"/>
      <c r="O34" s="148"/>
      <c r="P34" s="148"/>
      <c r="Q34" s="148"/>
      <c r="R34" s="148"/>
      <c r="S34" s="173"/>
    </row>
    <row r="35" spans="1:19" ht="23.25" customHeight="1" x14ac:dyDescent="0.2">
      <c r="A35" s="383" t="s">
        <v>134</v>
      </c>
      <c r="B35" s="384"/>
      <c r="C35" s="384"/>
      <c r="D35" s="384"/>
      <c r="E35" s="80">
        <f>SUM(F35:I35,'5.10b'!E35:H35)</f>
        <v>114337</v>
      </c>
      <c r="F35" s="67">
        <v>13283</v>
      </c>
      <c r="G35" s="67">
        <v>585</v>
      </c>
      <c r="H35" s="67">
        <v>50687</v>
      </c>
      <c r="I35" s="67">
        <v>0</v>
      </c>
      <c r="J35" s="148"/>
      <c r="K35" s="177"/>
      <c r="L35" s="179"/>
      <c r="M35" s="179"/>
      <c r="N35" s="179"/>
      <c r="O35" s="148"/>
      <c r="P35" s="148"/>
      <c r="Q35" s="148"/>
      <c r="R35" s="148"/>
      <c r="S35" s="173"/>
    </row>
    <row r="36" spans="1:19" ht="11.25" customHeight="1" x14ac:dyDescent="0.2">
      <c r="A36" s="396" t="s">
        <v>281</v>
      </c>
      <c r="B36" s="384"/>
      <c r="C36" s="384"/>
      <c r="D36" s="384"/>
      <c r="E36" s="80">
        <f>SUM(F36:I36,'5.10b'!E36:H36)</f>
        <v>29603</v>
      </c>
      <c r="F36" s="67">
        <v>0</v>
      </c>
      <c r="G36" s="67">
        <v>0</v>
      </c>
      <c r="H36" s="67">
        <v>29603</v>
      </c>
      <c r="I36" s="67">
        <v>0</v>
      </c>
      <c r="J36" s="148"/>
      <c r="K36" s="177"/>
      <c r="L36" s="179"/>
      <c r="M36" s="179"/>
      <c r="N36" s="179"/>
      <c r="O36" s="148"/>
      <c r="P36" s="148"/>
      <c r="Q36" s="148"/>
      <c r="R36" s="148"/>
      <c r="S36" s="173"/>
    </row>
    <row r="37" spans="1:19" ht="11.25" customHeight="1" x14ac:dyDescent="0.2">
      <c r="A37" s="383" t="s">
        <v>119</v>
      </c>
      <c r="B37" s="384"/>
      <c r="C37" s="384"/>
      <c r="D37" s="384"/>
      <c r="E37" s="80">
        <f>SUM(F37:I37,'5.10b'!E37:H37)</f>
        <v>21197</v>
      </c>
      <c r="F37" s="67">
        <v>5577</v>
      </c>
      <c r="G37" s="67">
        <v>0</v>
      </c>
      <c r="H37" s="67">
        <v>15620</v>
      </c>
      <c r="I37" s="67">
        <v>0</v>
      </c>
      <c r="J37" s="148"/>
      <c r="K37" s="177"/>
      <c r="L37" s="179"/>
      <c r="M37" s="179"/>
      <c r="N37" s="179"/>
      <c r="O37" s="148"/>
      <c r="P37" s="148"/>
      <c r="Q37" s="148"/>
      <c r="R37" s="148"/>
      <c r="S37" s="173"/>
    </row>
    <row r="38" spans="1:19" ht="11.25" customHeight="1" x14ac:dyDescent="0.2">
      <c r="A38" s="383" t="s">
        <v>120</v>
      </c>
      <c r="B38" s="384"/>
      <c r="C38" s="384"/>
      <c r="D38" s="384"/>
      <c r="E38" s="80">
        <f>SUM(F38:I38,'5.10b'!E38:H38)</f>
        <v>8542</v>
      </c>
      <c r="F38" s="67">
        <v>0</v>
      </c>
      <c r="G38" s="67">
        <v>0</v>
      </c>
      <c r="H38" s="67">
        <v>5199</v>
      </c>
      <c r="I38" s="67">
        <v>0</v>
      </c>
      <c r="J38" s="148"/>
      <c r="K38" s="174"/>
      <c r="L38" s="175"/>
      <c r="M38" s="175"/>
      <c r="N38" s="175"/>
      <c r="O38" s="148"/>
      <c r="P38" s="148"/>
      <c r="Q38" s="148"/>
      <c r="R38" s="148"/>
      <c r="S38" s="173"/>
    </row>
    <row r="39" spans="1:19" ht="23.25" customHeight="1" x14ac:dyDescent="0.2">
      <c r="A39" s="338" t="s">
        <v>414</v>
      </c>
      <c r="B39" s="338"/>
      <c r="C39" s="338"/>
      <c r="D39" s="338"/>
      <c r="E39" s="80">
        <f>SUM(F39:I39,'5.10b'!E39:H39)</f>
        <v>146049</v>
      </c>
      <c r="F39" s="81">
        <f>SUM(F40:F43)</f>
        <v>21722</v>
      </c>
      <c r="G39" s="81">
        <f>SUM(G40:G43)</f>
        <v>5758</v>
      </c>
      <c r="H39" s="81">
        <f>SUM(H40:H43)</f>
        <v>2236</v>
      </c>
      <c r="I39" s="81">
        <f>SUM(I40:I43)</f>
        <v>0</v>
      </c>
      <c r="J39" s="148"/>
      <c r="K39" s="172"/>
      <c r="L39" s="172"/>
      <c r="M39" s="172"/>
      <c r="N39" s="172"/>
      <c r="O39" s="148"/>
      <c r="P39" s="148"/>
      <c r="Q39" s="148"/>
      <c r="R39" s="148"/>
      <c r="S39" s="173"/>
    </row>
    <row r="40" spans="1:19" ht="23.25" customHeight="1" x14ac:dyDescent="0.2">
      <c r="A40" s="396" t="s">
        <v>134</v>
      </c>
      <c r="B40" s="411"/>
      <c r="C40" s="411"/>
      <c r="D40" s="411"/>
      <c r="E40" s="80">
        <f>SUM(F40:I40,'5.10b'!E40:H40)</f>
        <v>132424</v>
      </c>
      <c r="F40" s="81">
        <v>16915</v>
      </c>
      <c r="G40" s="81">
        <v>5758</v>
      </c>
      <c r="H40" s="81">
        <v>2236</v>
      </c>
      <c r="I40" s="81">
        <v>0</v>
      </c>
      <c r="J40" s="148"/>
      <c r="K40" s="174"/>
      <c r="L40" s="175"/>
      <c r="M40" s="175"/>
      <c r="N40" s="175"/>
      <c r="O40" s="148"/>
      <c r="P40" s="148"/>
      <c r="Q40" s="148"/>
      <c r="R40" s="148"/>
      <c r="S40" s="173"/>
    </row>
    <row r="41" spans="1:19" ht="11.25" customHeight="1" x14ac:dyDescent="0.2">
      <c r="A41" s="396" t="s">
        <v>281</v>
      </c>
      <c r="B41" s="411"/>
      <c r="C41" s="411"/>
      <c r="D41" s="411"/>
      <c r="E41" s="80">
        <f>SUM(F41:I41,'5.10b'!E41:H41)</f>
        <v>2161</v>
      </c>
      <c r="F41" s="81">
        <v>0</v>
      </c>
      <c r="G41" s="81">
        <v>0</v>
      </c>
      <c r="H41" s="81">
        <v>0</v>
      </c>
      <c r="I41" s="81">
        <v>0</v>
      </c>
      <c r="J41" s="148"/>
      <c r="K41" s="177"/>
      <c r="L41" s="175"/>
      <c r="M41" s="175"/>
      <c r="N41" s="175"/>
      <c r="O41" s="148"/>
      <c r="P41" s="148"/>
      <c r="Q41" s="148"/>
      <c r="R41" s="148"/>
      <c r="S41" s="173"/>
    </row>
    <row r="42" spans="1:19" ht="11.25" customHeight="1" x14ac:dyDescent="0.2">
      <c r="A42" s="396" t="s">
        <v>119</v>
      </c>
      <c r="B42" s="411"/>
      <c r="C42" s="411"/>
      <c r="D42" s="411"/>
      <c r="E42" s="80">
        <f>SUM(F42:I42,'5.10b'!E42:H42)</f>
        <v>7247</v>
      </c>
      <c r="F42" s="81">
        <v>2390</v>
      </c>
      <c r="G42" s="81">
        <v>0</v>
      </c>
      <c r="H42" s="81">
        <v>0</v>
      </c>
      <c r="I42" s="81">
        <v>0</v>
      </c>
      <c r="J42" s="148"/>
      <c r="K42" s="174"/>
      <c r="L42" s="175"/>
      <c r="M42" s="175"/>
      <c r="N42" s="175"/>
      <c r="O42" s="148"/>
      <c r="P42" s="148"/>
      <c r="Q42" s="148"/>
      <c r="R42" s="148"/>
      <c r="S42" s="173"/>
    </row>
    <row r="43" spans="1:19" ht="11.25" customHeight="1" x14ac:dyDescent="0.2">
      <c r="A43" s="396" t="s">
        <v>120</v>
      </c>
      <c r="B43" s="411"/>
      <c r="C43" s="411"/>
      <c r="D43" s="411"/>
      <c r="E43" s="80">
        <f>SUM(F43:I43,'5.10b'!E43:H43)</f>
        <v>4217</v>
      </c>
      <c r="F43" s="81">
        <v>2417</v>
      </c>
      <c r="G43" s="81">
        <v>0</v>
      </c>
      <c r="H43" s="81">
        <v>0</v>
      </c>
      <c r="I43" s="81">
        <v>0</v>
      </c>
      <c r="J43" s="148"/>
      <c r="K43" s="174"/>
      <c r="L43" s="175"/>
      <c r="M43" s="175"/>
      <c r="N43" s="175"/>
      <c r="O43" s="148"/>
      <c r="P43" s="148"/>
      <c r="Q43" s="148"/>
      <c r="R43" s="148"/>
      <c r="S43" s="173"/>
    </row>
    <row r="44" spans="1:19" ht="23.25" customHeight="1" x14ac:dyDescent="0.2">
      <c r="A44" s="338" t="s">
        <v>415</v>
      </c>
      <c r="B44" s="338"/>
      <c r="C44" s="338"/>
      <c r="D44" s="338"/>
      <c r="E44" s="80">
        <f>SUM(F44:I44,'5.10b'!E44:H44)</f>
        <v>17666</v>
      </c>
      <c r="F44" s="81">
        <f>SUM(F45:F45)</f>
        <v>0</v>
      </c>
      <c r="G44" s="81">
        <f>SUM(G45:G45)</f>
        <v>0</v>
      </c>
      <c r="H44" s="81">
        <f>SUM(H45:H45)</f>
        <v>0</v>
      </c>
      <c r="I44" s="81">
        <f>SUM(I45:I45)</f>
        <v>0</v>
      </c>
      <c r="J44" s="148"/>
      <c r="K44" s="172"/>
      <c r="L44" s="172"/>
      <c r="M44" s="172"/>
      <c r="N44" s="172"/>
      <c r="O44" s="148"/>
      <c r="P44" s="148"/>
      <c r="Q44" s="148"/>
      <c r="R44" s="148"/>
      <c r="S44" s="173"/>
    </row>
    <row r="45" spans="1:19" ht="23.25" customHeight="1" x14ac:dyDescent="0.2">
      <c r="A45" s="396" t="s">
        <v>134</v>
      </c>
      <c r="B45" s="411"/>
      <c r="C45" s="411"/>
      <c r="D45" s="411"/>
      <c r="E45" s="80">
        <f>SUM(F45:I45,'5.10b'!E45:H45)</f>
        <v>17666</v>
      </c>
      <c r="F45" s="81">
        <v>0</v>
      </c>
      <c r="G45" s="81">
        <v>0</v>
      </c>
      <c r="H45" s="81">
        <v>0</v>
      </c>
      <c r="I45" s="81">
        <v>0</v>
      </c>
      <c r="J45" s="148"/>
      <c r="K45" s="174"/>
      <c r="L45" s="175"/>
      <c r="M45" s="175"/>
      <c r="N45" s="175"/>
      <c r="O45" s="148"/>
      <c r="P45" s="148"/>
      <c r="Q45" s="148"/>
      <c r="R45" s="148"/>
      <c r="S45" s="173"/>
    </row>
    <row r="46" spans="1:19" ht="34.5" customHeight="1" x14ac:dyDescent="0.2">
      <c r="A46" s="412" t="s">
        <v>416</v>
      </c>
      <c r="B46" s="338"/>
      <c r="C46" s="338"/>
      <c r="D46" s="338"/>
      <c r="E46" s="80">
        <f>SUM(F46:I46,'5.10b'!E46:H46)</f>
        <v>74021</v>
      </c>
      <c r="F46" s="81">
        <f>SUM(F47:F50)</f>
        <v>21318</v>
      </c>
      <c r="G46" s="81">
        <f>SUM(G47:G50)</f>
        <v>0</v>
      </c>
      <c r="H46" s="81">
        <f>SUM(H47:H50)</f>
        <v>0</v>
      </c>
      <c r="I46" s="81">
        <f>SUM(I47:I50)</f>
        <v>0</v>
      </c>
      <c r="J46" s="148"/>
      <c r="K46" s="180"/>
      <c r="L46" s="172"/>
      <c r="M46" s="172"/>
      <c r="N46" s="172"/>
      <c r="O46" s="148"/>
      <c r="P46" s="148"/>
      <c r="Q46" s="148"/>
      <c r="R46" s="148"/>
      <c r="S46" s="173"/>
    </row>
    <row r="47" spans="1:19" ht="23.25" customHeight="1" x14ac:dyDescent="0.2">
      <c r="A47" s="396" t="s">
        <v>134</v>
      </c>
      <c r="B47" s="411"/>
      <c r="C47" s="411"/>
      <c r="D47" s="411"/>
      <c r="E47" s="80">
        <f>SUM(F47:I47,'5.10b'!E47:H47)</f>
        <v>55441</v>
      </c>
      <c r="F47" s="81">
        <v>17867</v>
      </c>
      <c r="G47" s="81">
        <v>0</v>
      </c>
      <c r="H47" s="81">
        <v>0</v>
      </c>
      <c r="I47" s="81">
        <v>0</v>
      </c>
      <c r="J47" s="148"/>
      <c r="K47" s="174"/>
      <c r="L47" s="175"/>
      <c r="M47" s="175"/>
      <c r="N47" s="175"/>
      <c r="O47" s="148"/>
      <c r="P47" s="148"/>
      <c r="Q47" s="148"/>
      <c r="R47" s="148"/>
      <c r="S47" s="173"/>
    </row>
    <row r="48" spans="1:19" ht="11.25" customHeight="1" x14ac:dyDescent="0.2">
      <c r="A48" s="396" t="s">
        <v>281</v>
      </c>
      <c r="B48" s="411"/>
      <c r="C48" s="411"/>
      <c r="D48" s="411"/>
      <c r="E48" s="80">
        <f>SUM(F48:I48,'5.10b'!E48:H48)</f>
        <v>11995</v>
      </c>
      <c r="F48" s="81">
        <v>0</v>
      </c>
      <c r="G48" s="81">
        <v>0</v>
      </c>
      <c r="H48" s="81">
        <v>0</v>
      </c>
      <c r="I48" s="81">
        <v>0</v>
      </c>
      <c r="J48" s="148"/>
      <c r="K48" s="177"/>
      <c r="L48" s="175"/>
      <c r="M48" s="175"/>
      <c r="N48" s="175"/>
      <c r="O48" s="148"/>
      <c r="P48" s="148"/>
      <c r="Q48" s="148"/>
      <c r="R48" s="148"/>
      <c r="S48" s="173"/>
    </row>
    <row r="49" spans="1:19" ht="11.25" customHeight="1" x14ac:dyDescent="0.2">
      <c r="A49" s="396" t="s">
        <v>119</v>
      </c>
      <c r="B49" s="411"/>
      <c r="C49" s="411"/>
      <c r="D49" s="411"/>
      <c r="E49" s="80">
        <f>SUM(F49:I49,'5.10b'!E49:H49)</f>
        <v>1046</v>
      </c>
      <c r="F49" s="81">
        <v>1046</v>
      </c>
      <c r="G49" s="81">
        <v>0</v>
      </c>
      <c r="H49" s="81">
        <v>0</v>
      </c>
      <c r="I49" s="81">
        <v>0</v>
      </c>
      <c r="J49" s="148"/>
      <c r="K49" s="174"/>
      <c r="L49" s="175"/>
      <c r="M49" s="175"/>
      <c r="N49" s="175"/>
      <c r="O49" s="148"/>
      <c r="P49" s="148"/>
      <c r="Q49" s="148"/>
      <c r="R49" s="148"/>
      <c r="S49" s="173"/>
    </row>
    <row r="50" spans="1:19" ht="11.25" customHeight="1" x14ac:dyDescent="0.2">
      <c r="A50" s="396" t="s">
        <v>120</v>
      </c>
      <c r="B50" s="411"/>
      <c r="C50" s="411"/>
      <c r="D50" s="411"/>
      <c r="E50" s="80">
        <f>SUM(F50:I50,'5.10b'!E50:H50)</f>
        <v>5539</v>
      </c>
      <c r="F50" s="81">
        <v>2405</v>
      </c>
      <c r="G50" s="81">
        <v>0</v>
      </c>
      <c r="H50" s="81">
        <v>0</v>
      </c>
      <c r="I50" s="81">
        <v>0</v>
      </c>
      <c r="J50" s="148"/>
      <c r="K50" s="174"/>
      <c r="L50" s="175"/>
      <c r="M50" s="175"/>
      <c r="N50" s="175"/>
      <c r="O50" s="148"/>
      <c r="P50" s="148"/>
      <c r="Q50" s="148"/>
      <c r="R50" s="148"/>
      <c r="S50" s="173"/>
    </row>
    <row r="51" spans="1:19" ht="23.25" customHeight="1" x14ac:dyDescent="0.2">
      <c r="A51" s="338" t="s">
        <v>417</v>
      </c>
      <c r="B51" s="338"/>
      <c r="C51" s="338"/>
      <c r="D51" s="338"/>
      <c r="E51" s="80">
        <f>SUM(F51:I51,'5.10b'!E51:H51)</f>
        <v>74198</v>
      </c>
      <c r="F51" s="81">
        <f>SUM(F52:F55)</f>
        <v>11335</v>
      </c>
      <c r="G51" s="81">
        <f>SUM(G52:G55)</f>
        <v>1829</v>
      </c>
      <c r="H51" s="81">
        <f>SUM(H52:H55)</f>
        <v>0</v>
      </c>
      <c r="I51" s="81">
        <f>SUM(I52:I55)</f>
        <v>0</v>
      </c>
      <c r="J51" s="148"/>
      <c r="K51" s="172"/>
      <c r="L51" s="172"/>
      <c r="M51" s="172"/>
      <c r="N51" s="172"/>
      <c r="O51" s="148"/>
      <c r="P51" s="148"/>
      <c r="Q51" s="148"/>
      <c r="R51" s="148"/>
      <c r="S51" s="173"/>
    </row>
    <row r="52" spans="1:19" ht="23.25" customHeight="1" x14ac:dyDescent="0.2">
      <c r="A52" s="396" t="s">
        <v>134</v>
      </c>
      <c r="B52" s="411"/>
      <c r="C52" s="411"/>
      <c r="D52" s="411"/>
      <c r="E52" s="80">
        <f>SUM(F52:I52,'5.10b'!E52:H52)</f>
        <v>64532</v>
      </c>
      <c r="F52" s="81">
        <v>11035</v>
      </c>
      <c r="G52" s="81">
        <v>1829</v>
      </c>
      <c r="H52" s="81">
        <v>0</v>
      </c>
      <c r="I52" s="81">
        <v>0</v>
      </c>
      <c r="J52" s="148"/>
      <c r="K52" s="174"/>
      <c r="L52" s="175"/>
      <c r="M52" s="175"/>
      <c r="N52" s="175"/>
      <c r="O52" s="148"/>
      <c r="P52" s="148"/>
      <c r="Q52" s="148"/>
      <c r="R52" s="148"/>
      <c r="S52" s="173"/>
    </row>
    <row r="53" spans="1:19" ht="11.25" customHeight="1" x14ac:dyDescent="0.2">
      <c r="A53" s="396" t="s">
        <v>281</v>
      </c>
      <c r="B53" s="411"/>
      <c r="C53" s="411"/>
      <c r="D53" s="411"/>
      <c r="E53" s="80">
        <f>SUM(F53:I53,'5.10b'!E53:H53)</f>
        <v>6232</v>
      </c>
      <c r="F53" s="81">
        <v>0</v>
      </c>
      <c r="G53" s="81">
        <v>0</v>
      </c>
      <c r="H53" s="81">
        <v>0</v>
      </c>
      <c r="I53" s="81">
        <v>0</v>
      </c>
      <c r="J53" s="148"/>
      <c r="K53" s="177"/>
      <c r="L53" s="175"/>
      <c r="M53" s="175"/>
      <c r="N53" s="175"/>
      <c r="O53" s="148"/>
      <c r="P53" s="148"/>
      <c r="Q53" s="148"/>
      <c r="R53" s="148"/>
      <c r="S53" s="173"/>
    </row>
    <row r="54" spans="1:19" ht="11.25" customHeight="1" x14ac:dyDescent="0.2">
      <c r="A54" s="396" t="s">
        <v>119</v>
      </c>
      <c r="B54" s="411"/>
      <c r="C54" s="411"/>
      <c r="D54" s="411"/>
      <c r="E54" s="80">
        <f>SUM(F54:I54,'5.10b'!E54:H54)</f>
        <v>300</v>
      </c>
      <c r="F54" s="81">
        <v>300</v>
      </c>
      <c r="G54" s="81">
        <v>0</v>
      </c>
      <c r="H54" s="81">
        <v>0</v>
      </c>
      <c r="I54" s="81">
        <v>0</v>
      </c>
      <c r="J54" s="148"/>
      <c r="K54" s="174"/>
      <c r="L54" s="175"/>
      <c r="M54" s="175"/>
      <c r="N54" s="175"/>
      <c r="O54" s="148"/>
      <c r="P54" s="148"/>
      <c r="Q54" s="148"/>
      <c r="R54" s="148"/>
      <c r="S54" s="173"/>
    </row>
    <row r="55" spans="1:19" ht="11.25" customHeight="1" x14ac:dyDescent="0.2">
      <c r="A55" s="396" t="s">
        <v>120</v>
      </c>
      <c r="B55" s="411"/>
      <c r="C55" s="411"/>
      <c r="D55" s="411"/>
      <c r="E55" s="80">
        <f>SUM(F55:I55,'5.10b'!E55:H55)</f>
        <v>3134</v>
      </c>
      <c r="F55" s="81">
        <v>0</v>
      </c>
      <c r="G55" s="81">
        <v>0</v>
      </c>
      <c r="H55" s="81">
        <v>0</v>
      </c>
      <c r="I55" s="81">
        <v>0</v>
      </c>
      <c r="J55" s="148"/>
      <c r="K55" s="174"/>
      <c r="L55" s="175"/>
      <c r="M55" s="175"/>
      <c r="N55" s="175"/>
      <c r="O55" s="148"/>
      <c r="P55" s="148"/>
      <c r="Q55" s="148"/>
      <c r="R55" s="148"/>
      <c r="S55" s="173"/>
    </row>
    <row r="56" spans="1:19" ht="23.25" customHeight="1" x14ac:dyDescent="0.2">
      <c r="A56" s="338" t="s">
        <v>418</v>
      </c>
      <c r="B56" s="338"/>
      <c r="C56" s="338"/>
      <c r="D56" s="338"/>
      <c r="E56" s="80">
        <f>SUM(F56:I56,'5.10b'!E56:H56)</f>
        <v>127910</v>
      </c>
      <c r="F56" s="81">
        <f>SUM(F57:F60)</f>
        <v>50754</v>
      </c>
      <c r="G56" s="81">
        <f>SUM(G57:G60)</f>
        <v>9494</v>
      </c>
      <c r="H56" s="81">
        <f>SUM(H57:H60)</f>
        <v>0</v>
      </c>
      <c r="I56" s="81">
        <f>SUM(I57:I60)</f>
        <v>0</v>
      </c>
      <c r="J56" s="148"/>
      <c r="O56" s="148"/>
      <c r="P56" s="148"/>
      <c r="Q56" s="148"/>
      <c r="R56" s="148"/>
      <c r="S56" s="173"/>
    </row>
    <row r="57" spans="1:19" ht="23.25" customHeight="1" x14ac:dyDescent="0.2">
      <c r="A57" s="396" t="s">
        <v>134</v>
      </c>
      <c r="B57" s="411"/>
      <c r="C57" s="411"/>
      <c r="D57" s="411"/>
      <c r="E57" s="80">
        <f>SUM(F57:I57,'5.10b'!E57:H57)</f>
        <v>94065</v>
      </c>
      <c r="F57" s="81">
        <v>34672</v>
      </c>
      <c r="G57" s="81">
        <v>9494</v>
      </c>
      <c r="H57" s="81">
        <v>0</v>
      </c>
      <c r="I57" s="81">
        <v>0</v>
      </c>
      <c r="J57" s="148"/>
      <c r="L57" s="175"/>
      <c r="M57" s="175"/>
      <c r="N57" s="175"/>
      <c r="O57" s="148"/>
      <c r="P57" s="148"/>
      <c r="Q57" s="148"/>
      <c r="R57" s="148"/>
      <c r="S57" s="173"/>
    </row>
    <row r="58" spans="1:19" ht="11.25" customHeight="1" x14ac:dyDescent="0.2">
      <c r="A58" s="396" t="s">
        <v>281</v>
      </c>
      <c r="B58" s="384"/>
      <c r="C58" s="384"/>
      <c r="D58" s="384"/>
      <c r="E58" s="80">
        <f>SUM(F58:I58,'5.10b'!E58:H58)</f>
        <v>3458</v>
      </c>
      <c r="F58" s="67">
        <v>0</v>
      </c>
      <c r="G58" s="67">
        <v>0</v>
      </c>
      <c r="H58" s="67">
        <v>0</v>
      </c>
      <c r="I58" s="67">
        <v>0</v>
      </c>
      <c r="J58" s="148"/>
      <c r="K58" s="177"/>
      <c r="L58" s="175"/>
      <c r="M58" s="175"/>
      <c r="N58" s="175"/>
      <c r="O58" s="148"/>
      <c r="P58" s="148"/>
      <c r="Q58" s="148"/>
      <c r="R58" s="148"/>
      <c r="S58" s="173"/>
    </row>
    <row r="59" spans="1:19" ht="11.25" customHeight="1" x14ac:dyDescent="0.2">
      <c r="A59" s="383" t="s">
        <v>119</v>
      </c>
      <c r="B59" s="384"/>
      <c r="C59" s="384"/>
      <c r="D59" s="384"/>
      <c r="E59" s="80">
        <f>SUM(F59:I59,'5.10b'!E59:H59)</f>
        <v>22762</v>
      </c>
      <c r="F59" s="67">
        <v>14451</v>
      </c>
      <c r="G59" s="67">
        <v>0</v>
      </c>
      <c r="H59" s="67">
        <v>0</v>
      </c>
      <c r="I59" s="67">
        <v>0</v>
      </c>
      <c r="J59" s="148"/>
      <c r="K59" s="174"/>
      <c r="L59" s="175"/>
      <c r="M59" s="175"/>
      <c r="N59" s="175"/>
      <c r="O59" s="148"/>
      <c r="P59" s="148"/>
      <c r="Q59" s="148"/>
      <c r="R59" s="148"/>
      <c r="S59" s="173"/>
    </row>
    <row r="60" spans="1:19" ht="11.25" customHeight="1" x14ac:dyDescent="0.2">
      <c r="A60" s="383" t="s">
        <v>120</v>
      </c>
      <c r="B60" s="384"/>
      <c r="C60" s="384"/>
      <c r="D60" s="384"/>
      <c r="E60" s="80">
        <f>SUM(F60:I60,'5.10b'!E60:H60)</f>
        <v>7625</v>
      </c>
      <c r="F60" s="67">
        <v>1631</v>
      </c>
      <c r="G60" s="67">
        <v>0</v>
      </c>
      <c r="H60" s="67">
        <v>0</v>
      </c>
      <c r="I60" s="67">
        <v>0</v>
      </c>
      <c r="J60" s="148"/>
      <c r="K60" s="174"/>
      <c r="L60" s="175"/>
      <c r="M60" s="175"/>
      <c r="N60" s="175"/>
      <c r="O60" s="148"/>
      <c r="P60" s="148"/>
      <c r="Q60" s="148"/>
      <c r="R60" s="148"/>
      <c r="S60" s="173"/>
    </row>
    <row r="61" spans="1:19" ht="23.25" customHeight="1" x14ac:dyDescent="0.2">
      <c r="A61" s="380" t="s">
        <v>419</v>
      </c>
      <c r="B61" s="380"/>
      <c r="C61" s="380"/>
      <c r="D61" s="380"/>
      <c r="E61" s="80">
        <f>SUM(F61:I61,'5.10b'!E61:H61)</f>
        <v>19792</v>
      </c>
      <c r="F61" s="67">
        <f>SUM(F62:F63)</f>
        <v>11661</v>
      </c>
      <c r="G61" s="67">
        <f>SUM(G62:G63)</f>
        <v>0</v>
      </c>
      <c r="H61" s="67">
        <f>SUM(H62:H63)</f>
        <v>0</v>
      </c>
      <c r="I61" s="67">
        <f>SUM(I62:I63)</f>
        <v>0</v>
      </c>
      <c r="J61" s="148"/>
      <c r="K61" s="172"/>
      <c r="L61" s="172"/>
      <c r="M61" s="172"/>
      <c r="N61" s="172"/>
      <c r="O61" s="148"/>
      <c r="P61" s="148"/>
      <c r="Q61" s="148"/>
      <c r="R61" s="148"/>
      <c r="S61" s="173"/>
    </row>
    <row r="62" spans="1:19" ht="23.25" customHeight="1" x14ac:dyDescent="0.2">
      <c r="A62" s="383" t="s">
        <v>134</v>
      </c>
      <c r="B62" s="384"/>
      <c r="C62" s="384"/>
      <c r="D62" s="384"/>
      <c r="E62" s="80">
        <f>SUM(F62:I62,'5.10b'!E62:H62)</f>
        <v>15802</v>
      </c>
      <c r="F62" s="67">
        <v>7671</v>
      </c>
      <c r="G62" s="67">
        <v>0</v>
      </c>
      <c r="H62" s="67">
        <v>0</v>
      </c>
      <c r="I62" s="67">
        <v>0</v>
      </c>
      <c r="J62" s="148"/>
      <c r="K62" s="174"/>
      <c r="L62" s="175"/>
      <c r="M62" s="175"/>
      <c r="N62" s="175"/>
      <c r="O62" s="148"/>
      <c r="P62" s="148"/>
      <c r="Q62" s="148"/>
      <c r="R62" s="148"/>
      <c r="S62" s="173"/>
    </row>
    <row r="63" spans="1:19" ht="11.25" customHeight="1" x14ac:dyDescent="0.2">
      <c r="A63" s="383" t="s">
        <v>119</v>
      </c>
      <c r="B63" s="384"/>
      <c r="C63" s="384"/>
      <c r="D63" s="384"/>
      <c r="E63" s="80">
        <f>SUM(F63:I63,'5.10b'!E63:H63)</f>
        <v>3990</v>
      </c>
      <c r="F63" s="67">
        <v>3990</v>
      </c>
      <c r="G63" s="67">
        <v>0</v>
      </c>
      <c r="H63" s="67">
        <v>0</v>
      </c>
      <c r="I63" s="67">
        <v>0</v>
      </c>
      <c r="J63" s="148"/>
      <c r="K63" s="174"/>
      <c r="L63" s="175"/>
      <c r="M63" s="175"/>
      <c r="N63" s="175"/>
      <c r="O63" s="148"/>
      <c r="P63" s="148"/>
      <c r="Q63" s="148"/>
      <c r="R63" s="148"/>
      <c r="S63" s="173"/>
    </row>
    <row r="64" spans="1:19" ht="23.25" customHeight="1" x14ac:dyDescent="0.2">
      <c r="A64" s="338" t="s">
        <v>420</v>
      </c>
      <c r="B64" s="338"/>
      <c r="C64" s="338"/>
      <c r="D64" s="338"/>
      <c r="E64" s="80">
        <f>SUM(F64:I64,'5.10b'!E64:H64)</f>
        <v>108854</v>
      </c>
      <c r="F64" s="81">
        <f>SUM(F65:F68)</f>
        <v>43401</v>
      </c>
      <c r="G64" s="81">
        <f>SUM(G65:G68)</f>
        <v>0</v>
      </c>
      <c r="H64" s="81">
        <f>SUM(H65:H68)</f>
        <v>31628</v>
      </c>
      <c r="I64" s="81">
        <f>SUM(I65:I68)</f>
        <v>0</v>
      </c>
      <c r="J64" s="148"/>
      <c r="K64" s="172"/>
      <c r="L64" s="172"/>
      <c r="M64" s="172"/>
      <c r="N64" s="172"/>
      <c r="O64" s="148"/>
      <c r="P64" s="148"/>
      <c r="Q64" s="148"/>
      <c r="R64" s="148"/>
      <c r="S64" s="173"/>
    </row>
    <row r="65" spans="1:19" ht="23.25" customHeight="1" x14ac:dyDescent="0.2">
      <c r="A65" s="396" t="s">
        <v>134</v>
      </c>
      <c r="B65" s="411"/>
      <c r="C65" s="411"/>
      <c r="D65" s="411"/>
      <c r="E65" s="80">
        <f>SUM(F65:I65,'5.10b'!E65:H65)</f>
        <v>67519</v>
      </c>
      <c r="F65" s="81">
        <v>21369</v>
      </c>
      <c r="G65" s="81">
        <v>0</v>
      </c>
      <c r="H65" s="81">
        <v>13357</v>
      </c>
      <c r="I65" s="81">
        <v>0</v>
      </c>
      <c r="J65" s="148"/>
      <c r="K65" s="174"/>
      <c r="L65" s="175"/>
      <c r="M65" s="175"/>
      <c r="N65" s="175"/>
      <c r="O65" s="148"/>
      <c r="P65" s="148"/>
      <c r="Q65" s="148"/>
      <c r="R65" s="148"/>
      <c r="S65" s="173"/>
    </row>
    <row r="66" spans="1:19" ht="11.25" customHeight="1" x14ac:dyDescent="0.2">
      <c r="A66" s="396" t="s">
        <v>281</v>
      </c>
      <c r="B66" s="411"/>
      <c r="C66" s="411"/>
      <c r="D66" s="411"/>
      <c r="E66" s="80">
        <f>SUM(F66:I66,'5.10b'!E66:H66)</f>
        <v>12220</v>
      </c>
      <c r="F66" s="81">
        <v>0</v>
      </c>
      <c r="G66" s="81">
        <v>0</v>
      </c>
      <c r="H66" s="81">
        <v>12220</v>
      </c>
      <c r="I66" s="81">
        <v>0</v>
      </c>
      <c r="J66" s="148"/>
      <c r="K66" s="177"/>
      <c r="L66" s="175"/>
      <c r="M66" s="175"/>
      <c r="N66" s="175"/>
      <c r="O66" s="148"/>
      <c r="P66" s="148"/>
      <c r="Q66" s="148"/>
      <c r="R66" s="148"/>
      <c r="S66" s="173"/>
    </row>
    <row r="67" spans="1:19" ht="11.25" customHeight="1" x14ac:dyDescent="0.2">
      <c r="A67" s="396" t="s">
        <v>119</v>
      </c>
      <c r="B67" s="411"/>
      <c r="C67" s="411"/>
      <c r="D67" s="411"/>
      <c r="E67" s="80">
        <f>SUM(F67:I67,'5.10b'!E67:H67)</f>
        <v>24201</v>
      </c>
      <c r="F67" s="81">
        <v>20786</v>
      </c>
      <c r="G67" s="81">
        <v>0</v>
      </c>
      <c r="H67" s="81">
        <v>3415</v>
      </c>
      <c r="I67" s="81">
        <v>0</v>
      </c>
      <c r="J67" s="148"/>
      <c r="K67" s="174"/>
      <c r="L67" s="175"/>
      <c r="M67" s="175"/>
      <c r="N67" s="175"/>
      <c r="O67" s="148"/>
      <c r="P67" s="148"/>
      <c r="Q67" s="148"/>
      <c r="R67" s="148"/>
      <c r="S67" s="173"/>
    </row>
    <row r="68" spans="1:19" ht="11.25" customHeight="1" x14ac:dyDescent="0.2">
      <c r="A68" s="396" t="s">
        <v>120</v>
      </c>
      <c r="B68" s="411"/>
      <c r="C68" s="411"/>
      <c r="D68" s="411"/>
      <c r="E68" s="80">
        <f>SUM(F68:I68,'5.10b'!E68:H68)</f>
        <v>4914</v>
      </c>
      <c r="F68" s="81">
        <v>1246</v>
      </c>
      <c r="G68" s="81">
        <v>0</v>
      </c>
      <c r="H68" s="81">
        <v>2636</v>
      </c>
      <c r="I68" s="81">
        <v>0</v>
      </c>
      <c r="J68" s="148"/>
      <c r="K68" s="174"/>
      <c r="L68" s="175"/>
      <c r="M68" s="175"/>
      <c r="N68" s="175"/>
      <c r="O68" s="148"/>
      <c r="P68" s="148"/>
      <c r="Q68" s="148"/>
      <c r="R68" s="148"/>
      <c r="S68" s="173"/>
    </row>
    <row r="69" spans="1:19" ht="23.25" customHeight="1" x14ac:dyDescent="0.2">
      <c r="A69" s="338" t="s">
        <v>421</v>
      </c>
      <c r="B69" s="338"/>
      <c r="C69" s="338"/>
      <c r="D69" s="338"/>
      <c r="E69" s="80">
        <f>SUM(F69:I69,'5.10b'!E69:H69)</f>
        <v>110183</v>
      </c>
      <c r="F69" s="81">
        <f>SUM(F70:F72)</f>
        <v>61652</v>
      </c>
      <c r="G69" s="81">
        <f>SUM(G70:G72)</f>
        <v>0</v>
      </c>
      <c r="H69" s="81">
        <f>SUM(H70:H72)</f>
        <v>0</v>
      </c>
      <c r="I69" s="81">
        <f>SUM(I70:I72)</f>
        <v>0</v>
      </c>
      <c r="J69" s="148"/>
      <c r="K69" s="172"/>
      <c r="L69" s="172"/>
      <c r="M69" s="172"/>
      <c r="N69" s="172"/>
      <c r="O69" s="148"/>
      <c r="P69" s="148"/>
      <c r="Q69" s="148"/>
      <c r="R69" s="148"/>
      <c r="S69" s="173"/>
    </row>
    <row r="70" spans="1:19" ht="23.25" customHeight="1" x14ac:dyDescent="0.2">
      <c r="A70" s="396" t="s">
        <v>134</v>
      </c>
      <c r="B70" s="411"/>
      <c r="C70" s="411"/>
      <c r="D70" s="411"/>
      <c r="E70" s="80">
        <f>SUM(F70:I70,'5.10b'!E70:H70)</f>
        <v>83913</v>
      </c>
      <c r="F70" s="81">
        <v>41590</v>
      </c>
      <c r="G70" s="81">
        <v>0</v>
      </c>
      <c r="H70" s="81">
        <v>0</v>
      </c>
      <c r="I70" s="81">
        <v>0</v>
      </c>
      <c r="J70" s="148"/>
      <c r="K70" s="174"/>
      <c r="L70" s="175"/>
      <c r="M70" s="175"/>
      <c r="N70" s="175"/>
      <c r="O70" s="148"/>
      <c r="P70" s="148"/>
      <c r="Q70" s="148"/>
      <c r="R70" s="148"/>
      <c r="S70" s="173"/>
    </row>
    <row r="71" spans="1:19" ht="11.25" customHeight="1" x14ac:dyDescent="0.2">
      <c r="A71" s="396" t="s">
        <v>119</v>
      </c>
      <c r="B71" s="411"/>
      <c r="C71" s="411"/>
      <c r="D71" s="411"/>
      <c r="E71" s="80">
        <f>SUM(F71:I71,'5.10b'!E71:H71)</f>
        <v>18176</v>
      </c>
      <c r="F71" s="81">
        <v>18176</v>
      </c>
      <c r="G71" s="81">
        <v>0</v>
      </c>
      <c r="H71" s="81">
        <v>0</v>
      </c>
      <c r="I71" s="81">
        <v>0</v>
      </c>
      <c r="J71" s="148"/>
      <c r="K71" s="174"/>
      <c r="L71" s="175"/>
      <c r="M71" s="175"/>
      <c r="N71" s="175"/>
      <c r="O71" s="148"/>
      <c r="P71" s="148"/>
      <c r="Q71" s="148"/>
      <c r="R71" s="148"/>
      <c r="S71" s="173"/>
    </row>
    <row r="72" spans="1:19" ht="11.25" customHeight="1" x14ac:dyDescent="0.2">
      <c r="A72" s="396" t="s">
        <v>120</v>
      </c>
      <c r="B72" s="411"/>
      <c r="C72" s="411"/>
      <c r="D72" s="411"/>
      <c r="E72" s="80">
        <f>SUM(F72:I72,'5.10b'!E72:H72)</f>
        <v>8094</v>
      </c>
      <c r="F72" s="81">
        <v>1886</v>
      </c>
      <c r="G72" s="81">
        <v>0</v>
      </c>
      <c r="H72" s="81">
        <v>0</v>
      </c>
      <c r="I72" s="81">
        <v>0</v>
      </c>
      <c r="J72" s="148"/>
      <c r="K72" s="174"/>
      <c r="L72" s="175"/>
      <c r="M72" s="175"/>
      <c r="N72" s="175"/>
      <c r="O72" s="148"/>
      <c r="P72" s="148"/>
      <c r="Q72" s="148"/>
      <c r="R72" s="148"/>
      <c r="S72" s="173"/>
    </row>
    <row r="73" spans="1:19" ht="23.25" customHeight="1" x14ac:dyDescent="0.2">
      <c r="A73" s="338" t="s">
        <v>422</v>
      </c>
      <c r="B73" s="338"/>
      <c r="C73" s="338"/>
      <c r="D73" s="338"/>
      <c r="E73" s="80">
        <f>SUM(F73:I73,'5.10b'!E73:H73)</f>
        <v>1722</v>
      </c>
      <c r="F73" s="81">
        <f>SUM(F74:F75)</f>
        <v>0</v>
      </c>
      <c r="G73" s="81">
        <f>SUM(G74:G75)</f>
        <v>0</v>
      </c>
      <c r="H73" s="81">
        <f>SUM(H74:H75)</f>
        <v>0</v>
      </c>
      <c r="I73" s="81">
        <f>SUM(I74:I75)</f>
        <v>0</v>
      </c>
      <c r="J73" s="148"/>
      <c r="K73" s="172"/>
      <c r="L73" s="172"/>
      <c r="M73" s="172"/>
      <c r="N73" s="172"/>
      <c r="O73" s="148"/>
      <c r="P73" s="148"/>
      <c r="Q73" s="148"/>
      <c r="R73" s="148"/>
      <c r="S73" s="173"/>
    </row>
    <row r="74" spans="1:19" ht="23.25" customHeight="1" x14ac:dyDescent="0.2">
      <c r="A74" s="396" t="s">
        <v>134</v>
      </c>
      <c r="B74" s="411"/>
      <c r="C74" s="411"/>
      <c r="D74" s="411"/>
      <c r="E74" s="80">
        <f>SUM(F74:I74,'5.10b'!E74:H74)</f>
        <v>1152</v>
      </c>
      <c r="F74" s="81">
        <v>0</v>
      </c>
      <c r="G74" s="81">
        <v>0</v>
      </c>
      <c r="H74" s="81">
        <v>0</v>
      </c>
      <c r="I74" s="81">
        <v>0</v>
      </c>
      <c r="J74" s="148"/>
      <c r="K74" s="174"/>
      <c r="L74" s="179"/>
      <c r="M74" s="179"/>
      <c r="N74" s="179"/>
      <c r="O74" s="181"/>
      <c r="P74" s="181"/>
      <c r="Q74" s="181"/>
      <c r="R74" s="181"/>
      <c r="S74" s="173"/>
    </row>
    <row r="75" spans="1:19" ht="11.25" customHeight="1" x14ac:dyDescent="0.2">
      <c r="A75" s="396" t="s">
        <v>120</v>
      </c>
      <c r="B75" s="411"/>
      <c r="C75" s="411"/>
      <c r="D75" s="411"/>
      <c r="E75" s="80">
        <f>SUM(F75:I75,'5.10b'!E75:H75)</f>
        <v>570</v>
      </c>
      <c r="F75" s="81">
        <v>0</v>
      </c>
      <c r="G75" s="81">
        <v>0</v>
      </c>
      <c r="H75" s="81">
        <v>0</v>
      </c>
      <c r="I75" s="81">
        <v>0</v>
      </c>
      <c r="J75" s="148"/>
      <c r="K75" s="174"/>
      <c r="L75" s="175"/>
      <c r="M75" s="175"/>
      <c r="N75" s="175"/>
      <c r="O75" s="148"/>
      <c r="P75" s="148"/>
      <c r="Q75" s="148"/>
      <c r="R75" s="148"/>
      <c r="S75" s="173"/>
    </row>
    <row r="76" spans="1:19" ht="23.25" customHeight="1" x14ac:dyDescent="0.2">
      <c r="A76" s="380" t="s">
        <v>423</v>
      </c>
      <c r="B76" s="380"/>
      <c r="C76" s="380"/>
      <c r="D76" s="380"/>
      <c r="E76" s="80">
        <f>SUM(F76:I76,'5.10b'!E76:H76)</f>
        <v>2613</v>
      </c>
      <c r="F76" s="67">
        <f>SUM(F77:F77)</f>
        <v>0</v>
      </c>
      <c r="G76" s="67">
        <f>SUM(G77:G77)</f>
        <v>0</v>
      </c>
      <c r="H76" s="67">
        <f>SUM(H77:H77)</f>
        <v>0</v>
      </c>
      <c r="I76" s="67">
        <f>SUM(I77:I77)</f>
        <v>0</v>
      </c>
      <c r="J76" s="148"/>
      <c r="K76" s="172"/>
      <c r="L76" s="172"/>
      <c r="M76" s="172"/>
      <c r="N76" s="172"/>
      <c r="O76" s="148"/>
      <c r="P76" s="148"/>
      <c r="Q76" s="148"/>
      <c r="R76" s="148"/>
      <c r="S76" s="173"/>
    </row>
    <row r="77" spans="1:19" ht="23.25" customHeight="1" x14ac:dyDescent="0.2">
      <c r="A77" s="383" t="s">
        <v>134</v>
      </c>
      <c r="B77" s="384"/>
      <c r="C77" s="384"/>
      <c r="D77" s="384"/>
      <c r="E77" s="80">
        <f>SUM(F77:I77,'5.10b'!E77:H77)</f>
        <v>2613</v>
      </c>
      <c r="F77" s="67">
        <v>0</v>
      </c>
      <c r="G77" s="67">
        <v>0</v>
      </c>
      <c r="H77" s="67">
        <v>0</v>
      </c>
      <c r="I77" s="67">
        <v>0</v>
      </c>
      <c r="J77" s="148"/>
      <c r="K77" s="174"/>
      <c r="L77" s="175"/>
      <c r="M77" s="175"/>
      <c r="N77" s="175"/>
      <c r="O77" s="148"/>
      <c r="P77" s="148"/>
      <c r="Q77" s="148"/>
      <c r="R77" s="148"/>
      <c r="S77" s="173"/>
    </row>
    <row r="78" spans="1:19" ht="23.25" customHeight="1" x14ac:dyDescent="0.2">
      <c r="A78" s="380" t="s">
        <v>424</v>
      </c>
      <c r="B78" s="380"/>
      <c r="C78" s="380"/>
      <c r="D78" s="380"/>
      <c r="E78" s="80">
        <f>SUM(F78:I78,'5.10b'!E78:H78)</f>
        <v>10927</v>
      </c>
      <c r="F78" s="67">
        <f>SUM(F79:F80)</f>
        <v>0</v>
      </c>
      <c r="G78" s="67">
        <f>SUM(G79:G80)</f>
        <v>0</v>
      </c>
      <c r="H78" s="67">
        <f>SUM(H79:H80)</f>
        <v>0</v>
      </c>
      <c r="I78" s="67">
        <f>SUM(I79:I80)</f>
        <v>0</v>
      </c>
      <c r="J78" s="148"/>
      <c r="K78" s="172"/>
      <c r="L78" s="172"/>
      <c r="M78" s="172"/>
      <c r="N78" s="172"/>
      <c r="O78" s="148"/>
      <c r="P78" s="148"/>
      <c r="Q78" s="148"/>
      <c r="R78" s="148"/>
      <c r="S78" s="173"/>
    </row>
    <row r="79" spans="1:19" ht="23.25" customHeight="1" x14ac:dyDescent="0.2">
      <c r="A79" s="383" t="s">
        <v>134</v>
      </c>
      <c r="B79" s="384"/>
      <c r="C79" s="384"/>
      <c r="D79" s="384"/>
      <c r="E79" s="80">
        <f>SUM(F79:I79,'5.10b'!E79:H79)</f>
        <v>10568</v>
      </c>
      <c r="F79" s="67">
        <v>0</v>
      </c>
      <c r="G79" s="67">
        <v>0</v>
      </c>
      <c r="H79" s="67">
        <v>0</v>
      </c>
      <c r="I79" s="67">
        <v>0</v>
      </c>
      <c r="J79" s="148"/>
      <c r="K79" s="174"/>
      <c r="L79" s="175"/>
      <c r="M79" s="175"/>
      <c r="N79" s="175"/>
      <c r="O79" s="148"/>
      <c r="P79" s="148"/>
      <c r="Q79" s="148"/>
      <c r="R79" s="148"/>
      <c r="S79" s="173"/>
    </row>
    <row r="80" spans="1:19" ht="11.25" customHeight="1" x14ac:dyDescent="0.2">
      <c r="A80" s="383" t="s">
        <v>120</v>
      </c>
      <c r="B80" s="384"/>
      <c r="C80" s="384"/>
      <c r="D80" s="384"/>
      <c r="E80" s="80">
        <f>SUM(F80:I80,'5.10b'!E80:H80)</f>
        <v>359</v>
      </c>
      <c r="F80" s="67">
        <v>0</v>
      </c>
      <c r="G80" s="67">
        <v>0</v>
      </c>
      <c r="H80" s="67">
        <v>0</v>
      </c>
      <c r="I80" s="67">
        <v>0</v>
      </c>
      <c r="J80" s="148"/>
      <c r="K80" s="174"/>
      <c r="L80" s="175"/>
      <c r="M80" s="175"/>
      <c r="N80" s="175"/>
      <c r="O80" s="148"/>
      <c r="P80" s="148"/>
      <c r="Q80" s="148"/>
      <c r="R80" s="148"/>
      <c r="S80" s="173"/>
    </row>
    <row r="81" spans="1:19" ht="23.25" customHeight="1" x14ac:dyDescent="0.2">
      <c r="A81" s="380" t="s">
        <v>425</v>
      </c>
      <c r="B81" s="380"/>
      <c r="C81" s="380"/>
      <c r="D81" s="380"/>
      <c r="E81" s="80">
        <f>SUM(F81:I81,'5.10b'!E81:H81)</f>
        <v>22470</v>
      </c>
      <c r="F81" s="67">
        <f>SUM(F82:F83)</f>
        <v>0</v>
      </c>
      <c r="G81" s="67">
        <f>SUM(G82:G83)</f>
        <v>0</v>
      </c>
      <c r="H81" s="67">
        <f>SUM(H82:H83)</f>
        <v>0</v>
      </c>
      <c r="I81" s="67">
        <f>SUM(I82:I83)</f>
        <v>0</v>
      </c>
      <c r="J81" s="148"/>
      <c r="K81" s="172"/>
      <c r="L81" s="172"/>
      <c r="M81" s="172"/>
      <c r="N81" s="172"/>
      <c r="O81" s="148"/>
      <c r="P81" s="148"/>
      <c r="Q81" s="148"/>
      <c r="R81" s="148"/>
      <c r="S81" s="173"/>
    </row>
    <row r="82" spans="1:19" ht="23.25" customHeight="1" x14ac:dyDescent="0.2">
      <c r="A82" s="383" t="s">
        <v>134</v>
      </c>
      <c r="B82" s="384"/>
      <c r="C82" s="384"/>
      <c r="D82" s="384"/>
      <c r="E82" s="80">
        <f>SUM(F82:I82,'5.10b'!E82:H82)</f>
        <v>22111</v>
      </c>
      <c r="F82" s="67">
        <v>0</v>
      </c>
      <c r="G82" s="67">
        <v>0</v>
      </c>
      <c r="H82" s="67">
        <v>0</v>
      </c>
      <c r="I82" s="67">
        <v>0</v>
      </c>
      <c r="J82" s="148"/>
      <c r="K82" s="174"/>
      <c r="L82" s="175"/>
      <c r="M82" s="175"/>
      <c r="N82" s="175"/>
      <c r="O82" s="148"/>
      <c r="P82" s="148"/>
      <c r="Q82" s="148"/>
      <c r="R82" s="148"/>
      <c r="S82" s="173"/>
    </row>
    <row r="83" spans="1:19" ht="11.25" customHeight="1" x14ac:dyDescent="0.2">
      <c r="A83" s="383" t="s">
        <v>120</v>
      </c>
      <c r="B83" s="411"/>
      <c r="C83" s="411"/>
      <c r="D83" s="411"/>
      <c r="E83" s="80">
        <f>SUM(F83:I83,'5.10b'!E83:H83)</f>
        <v>359</v>
      </c>
      <c r="F83" s="182">
        <v>0</v>
      </c>
      <c r="G83" s="182">
        <v>0</v>
      </c>
      <c r="H83" s="182">
        <v>0</v>
      </c>
      <c r="I83" s="182">
        <v>0</v>
      </c>
      <c r="J83" s="148"/>
      <c r="K83" s="174"/>
      <c r="L83" s="175"/>
      <c r="M83" s="175"/>
      <c r="N83" s="175"/>
      <c r="O83" s="148"/>
      <c r="P83" s="148"/>
      <c r="Q83" s="148"/>
      <c r="R83" s="148"/>
      <c r="S83" s="173"/>
    </row>
    <row r="84" spans="1:19" ht="23.25" customHeight="1" x14ac:dyDescent="0.2">
      <c r="A84" s="405" t="s">
        <v>426</v>
      </c>
      <c r="B84" s="405"/>
      <c r="C84" s="405"/>
      <c r="D84" s="405"/>
      <c r="E84" s="80">
        <f>SUM(F84:I84,'5.10b'!E84:H84)</f>
        <v>134908</v>
      </c>
      <c r="F84" s="182">
        <f>SUM(F85:F88)</f>
        <v>115346</v>
      </c>
      <c r="G84" s="182">
        <f>SUM(G85:G88)</f>
        <v>0</v>
      </c>
      <c r="H84" s="182">
        <f>SUM(H85:H88)</f>
        <v>0</v>
      </c>
      <c r="I84" s="182">
        <f>SUM(I85:I88)</f>
        <v>0</v>
      </c>
      <c r="J84" s="148"/>
      <c r="K84" s="172"/>
      <c r="L84" s="172"/>
      <c r="M84" s="172"/>
      <c r="N84" s="172"/>
      <c r="O84" s="148"/>
      <c r="P84" s="148"/>
      <c r="Q84" s="148"/>
      <c r="R84" s="148"/>
      <c r="S84" s="173"/>
    </row>
    <row r="85" spans="1:19" ht="23.25" customHeight="1" x14ac:dyDescent="0.2">
      <c r="A85" s="383" t="s">
        <v>134</v>
      </c>
      <c r="B85" s="411"/>
      <c r="C85" s="411"/>
      <c r="D85" s="411"/>
      <c r="E85" s="80">
        <f>SUM(F85:I85,'5.10b'!E85:H85)</f>
        <v>78448</v>
      </c>
      <c r="F85" s="182">
        <v>59364</v>
      </c>
      <c r="G85" s="182">
        <v>0</v>
      </c>
      <c r="H85" s="182">
        <v>0</v>
      </c>
      <c r="I85" s="182">
        <v>0</v>
      </c>
      <c r="J85" s="148"/>
      <c r="K85" s="174"/>
      <c r="L85" s="175"/>
      <c r="M85" s="175"/>
      <c r="N85" s="175"/>
      <c r="O85" s="148"/>
      <c r="P85" s="148"/>
      <c r="Q85" s="148"/>
      <c r="R85" s="148"/>
      <c r="S85" s="173"/>
    </row>
    <row r="86" spans="1:19" ht="11.25" customHeight="1" x14ac:dyDescent="0.2">
      <c r="A86" s="383" t="s">
        <v>281</v>
      </c>
      <c r="B86" s="411"/>
      <c r="C86" s="411"/>
      <c r="D86" s="411"/>
      <c r="E86" s="80">
        <f>SUM(F86:I86,'5.10b'!E86:H86)</f>
        <v>30861</v>
      </c>
      <c r="F86" s="182">
        <v>30861</v>
      </c>
      <c r="G86" s="182">
        <v>0</v>
      </c>
      <c r="H86" s="182">
        <v>0</v>
      </c>
      <c r="I86" s="182">
        <v>0</v>
      </c>
      <c r="J86" s="148"/>
      <c r="K86" s="174"/>
      <c r="L86" s="179"/>
      <c r="M86" s="179"/>
      <c r="N86" s="179"/>
      <c r="O86" s="181"/>
      <c r="P86" s="181"/>
      <c r="Q86" s="181"/>
      <c r="R86" s="181"/>
      <c r="S86" s="173"/>
    </row>
    <row r="87" spans="1:19" ht="11.25" customHeight="1" x14ac:dyDescent="0.2">
      <c r="A87" s="383" t="s">
        <v>119</v>
      </c>
      <c r="B87" s="384"/>
      <c r="C87" s="384"/>
      <c r="D87" s="384"/>
      <c r="E87" s="80">
        <f>SUM(F87:I87,'5.10b'!E87:H87)</f>
        <v>8092</v>
      </c>
      <c r="F87" s="67">
        <v>8092</v>
      </c>
      <c r="G87" s="67">
        <v>0</v>
      </c>
      <c r="H87" s="67">
        <v>0</v>
      </c>
      <c r="I87" s="67">
        <v>0</v>
      </c>
      <c r="J87" s="148"/>
      <c r="K87" s="174"/>
      <c r="L87" s="179"/>
      <c r="M87" s="179"/>
      <c r="N87" s="179"/>
      <c r="O87" s="181"/>
      <c r="P87" s="181"/>
      <c r="Q87" s="181"/>
      <c r="R87" s="181"/>
      <c r="S87" s="173"/>
    </row>
    <row r="88" spans="1:19" ht="11.25" customHeight="1" x14ac:dyDescent="0.2">
      <c r="A88" s="383" t="s">
        <v>120</v>
      </c>
      <c r="B88" s="384"/>
      <c r="C88" s="384"/>
      <c r="D88" s="384"/>
      <c r="E88" s="80">
        <f>SUM(F88:I88,'5.10b'!E88:H88)</f>
        <v>17507</v>
      </c>
      <c r="F88" s="67">
        <v>17029</v>
      </c>
      <c r="G88" s="67">
        <v>0</v>
      </c>
      <c r="H88" s="67">
        <v>0</v>
      </c>
      <c r="I88" s="67">
        <v>0</v>
      </c>
      <c r="J88" s="148"/>
      <c r="K88" s="174"/>
      <c r="L88" s="179"/>
      <c r="M88" s="179"/>
      <c r="N88" s="179"/>
      <c r="O88" s="181"/>
      <c r="P88" s="181"/>
      <c r="Q88" s="181"/>
      <c r="R88" s="181"/>
      <c r="S88" s="173"/>
    </row>
    <row r="89" spans="1:19" ht="23.25" customHeight="1" x14ac:dyDescent="0.2">
      <c r="A89" s="338" t="s">
        <v>427</v>
      </c>
      <c r="B89" s="338"/>
      <c r="C89" s="338"/>
      <c r="D89" s="338"/>
      <c r="E89" s="80">
        <f>SUM(F89:I89,'5.10b'!E89:H89)</f>
        <v>32333</v>
      </c>
      <c r="F89" s="81">
        <f>SUM(F90:F91)</f>
        <v>0</v>
      </c>
      <c r="G89" s="81">
        <f>SUM(G90:G91)</f>
        <v>0</v>
      </c>
      <c r="H89" s="81">
        <f>SUM(H90:H91)</f>
        <v>0</v>
      </c>
      <c r="I89" s="81">
        <f>SUM(I90:I91)</f>
        <v>0</v>
      </c>
      <c r="J89" s="148"/>
      <c r="K89" s="183"/>
      <c r="L89" s="183"/>
      <c r="M89" s="183"/>
      <c r="N89" s="183"/>
      <c r="O89" s="181"/>
      <c r="P89" s="181"/>
      <c r="Q89" s="181"/>
      <c r="R89" s="181"/>
      <c r="S89" s="173"/>
    </row>
    <row r="90" spans="1:19" ht="23.25" customHeight="1" x14ac:dyDescent="0.2">
      <c r="A90" s="396" t="s">
        <v>134</v>
      </c>
      <c r="B90" s="411"/>
      <c r="C90" s="411"/>
      <c r="D90" s="411"/>
      <c r="E90" s="80">
        <f>SUM(F90:I90,'5.10b'!E90:H90)</f>
        <v>29725</v>
      </c>
      <c r="F90" s="81">
        <v>0</v>
      </c>
      <c r="G90" s="81">
        <v>0</v>
      </c>
      <c r="H90" s="81">
        <v>0</v>
      </c>
      <c r="I90" s="81">
        <v>0</v>
      </c>
      <c r="J90" s="148"/>
      <c r="K90" s="174"/>
      <c r="L90" s="179"/>
      <c r="M90" s="179"/>
      <c r="N90" s="179"/>
      <c r="O90" s="181"/>
      <c r="P90" s="181"/>
      <c r="Q90" s="181"/>
      <c r="R90" s="181"/>
      <c r="S90" s="173"/>
    </row>
    <row r="91" spans="1:19" ht="11.25" customHeight="1" x14ac:dyDescent="0.2">
      <c r="A91" s="396" t="s">
        <v>120</v>
      </c>
      <c r="B91" s="411"/>
      <c r="C91" s="411"/>
      <c r="D91" s="411"/>
      <c r="E91" s="80">
        <f>SUM(F91:I91,'5.10b'!E91:H91)</f>
        <v>2608</v>
      </c>
      <c r="F91" s="81">
        <v>0</v>
      </c>
      <c r="G91" s="81">
        <v>0</v>
      </c>
      <c r="H91" s="81">
        <v>0</v>
      </c>
      <c r="I91" s="81">
        <v>0</v>
      </c>
      <c r="J91" s="148"/>
      <c r="K91" s="174"/>
      <c r="L91" s="179"/>
      <c r="M91" s="179"/>
      <c r="N91" s="179"/>
      <c r="O91" s="181"/>
      <c r="P91" s="181"/>
      <c r="Q91" s="181"/>
      <c r="R91" s="181"/>
      <c r="S91" s="173"/>
    </row>
    <row r="92" spans="1:19" ht="23.25" customHeight="1" x14ac:dyDescent="0.2">
      <c r="A92" s="338" t="s">
        <v>428</v>
      </c>
      <c r="B92" s="338"/>
      <c r="C92" s="338"/>
      <c r="D92" s="338"/>
      <c r="E92" s="80">
        <f>SUM(F92:I92,'5.10b'!E92:H92)</f>
        <v>127997</v>
      </c>
      <c r="F92" s="81">
        <f>SUM(F93:F96)</f>
        <v>0</v>
      </c>
      <c r="G92" s="81">
        <f>SUM(G93:G96)</f>
        <v>1012</v>
      </c>
      <c r="H92" s="81">
        <f>SUM(H93:H96)</f>
        <v>0</v>
      </c>
      <c r="I92" s="81">
        <f>SUM(I93:I96)</f>
        <v>0</v>
      </c>
      <c r="J92" s="148"/>
      <c r="O92" s="181"/>
      <c r="P92" s="181"/>
      <c r="Q92" s="181"/>
      <c r="R92" s="181"/>
      <c r="S92" s="173"/>
    </row>
    <row r="93" spans="1:19" ht="23.25" customHeight="1" x14ac:dyDescent="0.2">
      <c r="A93" s="396" t="s">
        <v>134</v>
      </c>
      <c r="B93" s="411"/>
      <c r="C93" s="411"/>
      <c r="D93" s="411"/>
      <c r="E93" s="80">
        <f>SUM(F93:I93,'5.10b'!E93:H93)</f>
        <v>101854</v>
      </c>
      <c r="F93" s="81">
        <v>0</v>
      </c>
      <c r="G93" s="81">
        <v>1012</v>
      </c>
      <c r="H93" s="81">
        <v>0</v>
      </c>
      <c r="I93" s="81">
        <v>0</v>
      </c>
      <c r="J93" s="148"/>
      <c r="L93" s="179"/>
      <c r="M93" s="179"/>
      <c r="N93" s="179"/>
      <c r="O93" s="181"/>
      <c r="P93" s="181"/>
      <c r="Q93" s="181"/>
      <c r="R93" s="181"/>
      <c r="S93" s="173"/>
    </row>
    <row r="94" spans="1:19" ht="11.25" customHeight="1" x14ac:dyDescent="0.2">
      <c r="A94" s="396" t="s">
        <v>281</v>
      </c>
      <c r="B94" s="411"/>
      <c r="C94" s="411"/>
      <c r="D94" s="411"/>
      <c r="E94" s="80">
        <f>SUM(F94:I94,'5.10b'!E94:H94)</f>
        <v>5598</v>
      </c>
      <c r="F94" s="81">
        <v>0</v>
      </c>
      <c r="G94" s="81">
        <v>0</v>
      </c>
      <c r="H94" s="81">
        <v>0</v>
      </c>
      <c r="I94" s="81">
        <v>0</v>
      </c>
      <c r="J94" s="148"/>
      <c r="K94" s="174"/>
      <c r="L94" s="179"/>
      <c r="M94" s="179"/>
      <c r="N94" s="179"/>
      <c r="O94" s="181"/>
      <c r="P94" s="181"/>
      <c r="Q94" s="181"/>
      <c r="R94" s="181"/>
      <c r="S94" s="173"/>
    </row>
    <row r="95" spans="1:19" ht="11.25" customHeight="1" x14ac:dyDescent="0.2">
      <c r="A95" s="396" t="s">
        <v>119</v>
      </c>
      <c r="B95" s="411"/>
      <c r="C95" s="411"/>
      <c r="D95" s="411"/>
      <c r="E95" s="80">
        <f>SUM(F95:I95,'5.10b'!E95:H95)</f>
        <v>8011</v>
      </c>
      <c r="F95" s="81">
        <v>0</v>
      </c>
      <c r="G95" s="81">
        <v>0</v>
      </c>
      <c r="H95" s="81">
        <v>0</v>
      </c>
      <c r="I95" s="81">
        <v>0</v>
      </c>
      <c r="J95" s="148"/>
      <c r="K95" s="174"/>
      <c r="L95" s="179"/>
      <c r="M95" s="179"/>
      <c r="N95" s="179"/>
      <c r="O95" s="181"/>
      <c r="P95" s="181"/>
      <c r="Q95" s="181"/>
      <c r="R95" s="181"/>
      <c r="S95" s="173"/>
    </row>
    <row r="96" spans="1:19" ht="11.25" customHeight="1" x14ac:dyDescent="0.2">
      <c r="A96" s="396" t="s">
        <v>120</v>
      </c>
      <c r="B96" s="411"/>
      <c r="C96" s="411"/>
      <c r="D96" s="411"/>
      <c r="E96" s="80">
        <f>SUM(F96:I96,'5.10b'!E96:H96)</f>
        <v>12534</v>
      </c>
      <c r="F96" s="81">
        <v>0</v>
      </c>
      <c r="G96" s="81">
        <v>0</v>
      </c>
      <c r="H96" s="81">
        <v>0</v>
      </c>
      <c r="I96" s="81">
        <v>0</v>
      </c>
      <c r="J96" s="148"/>
      <c r="K96" s="174"/>
      <c r="L96" s="175"/>
      <c r="M96" s="175"/>
      <c r="N96" s="175"/>
      <c r="O96" s="148"/>
      <c r="P96" s="148"/>
      <c r="Q96" s="148"/>
      <c r="R96" s="148"/>
      <c r="S96" s="173"/>
    </row>
    <row r="97" spans="1:19" ht="23.25" customHeight="1" x14ac:dyDescent="0.2">
      <c r="A97" s="380" t="s">
        <v>429</v>
      </c>
      <c r="B97" s="380"/>
      <c r="C97" s="380"/>
      <c r="D97" s="380"/>
      <c r="E97" s="80">
        <f>SUM(F97:I97,'5.10b'!E97:H97)</f>
        <v>15575</v>
      </c>
      <c r="F97" s="67">
        <f>SUM(F98:F99)</f>
        <v>0</v>
      </c>
      <c r="G97" s="67">
        <f>SUM(G98:G99)</f>
        <v>0</v>
      </c>
      <c r="H97" s="67">
        <f>SUM(H98:H99)</f>
        <v>0</v>
      </c>
      <c r="I97" s="67">
        <f>SUM(I98:I99)</f>
        <v>0</v>
      </c>
      <c r="J97" s="148"/>
      <c r="K97" s="172"/>
      <c r="L97" s="172"/>
      <c r="M97" s="172"/>
      <c r="N97" s="172"/>
      <c r="O97" s="148"/>
      <c r="P97" s="148"/>
      <c r="Q97" s="148"/>
      <c r="R97" s="148"/>
      <c r="S97" s="173"/>
    </row>
    <row r="98" spans="1:19" ht="23.25" customHeight="1" x14ac:dyDescent="0.2">
      <c r="A98" s="383" t="s">
        <v>134</v>
      </c>
      <c r="B98" s="384"/>
      <c r="C98" s="384"/>
      <c r="D98" s="384"/>
      <c r="E98" s="80">
        <f>SUM(F98:I98,'5.10b'!E98:H98)</f>
        <v>14409</v>
      </c>
      <c r="F98" s="67">
        <v>0</v>
      </c>
      <c r="G98" s="67">
        <v>0</v>
      </c>
      <c r="H98" s="67">
        <v>0</v>
      </c>
      <c r="I98" s="67">
        <v>0</v>
      </c>
      <c r="J98" s="148"/>
      <c r="K98" s="174"/>
      <c r="L98" s="175"/>
      <c r="M98" s="175"/>
      <c r="N98" s="175"/>
      <c r="O98" s="148"/>
      <c r="P98" s="148"/>
      <c r="Q98" s="148"/>
      <c r="R98" s="148"/>
      <c r="S98" s="173"/>
    </row>
    <row r="99" spans="1:19" ht="11.25" customHeight="1" x14ac:dyDescent="0.2">
      <c r="A99" s="383" t="s">
        <v>120</v>
      </c>
      <c r="B99" s="384"/>
      <c r="C99" s="384"/>
      <c r="D99" s="384"/>
      <c r="E99" s="80">
        <f>SUM(F99:I99,'5.10b'!E99:H99)</f>
        <v>1166</v>
      </c>
      <c r="F99" s="67">
        <v>0</v>
      </c>
      <c r="G99" s="67">
        <v>0</v>
      </c>
      <c r="H99" s="67">
        <v>0</v>
      </c>
      <c r="I99" s="67">
        <v>0</v>
      </c>
      <c r="J99" s="148"/>
      <c r="K99" s="174"/>
      <c r="L99" s="175"/>
      <c r="M99" s="175"/>
      <c r="N99" s="175"/>
      <c r="O99" s="148"/>
      <c r="P99" s="148"/>
      <c r="Q99" s="148"/>
      <c r="R99" s="148"/>
      <c r="S99" s="173"/>
    </row>
    <row r="100" spans="1:19" ht="23.25" customHeight="1" x14ac:dyDescent="0.2">
      <c r="A100" s="338" t="s">
        <v>430</v>
      </c>
      <c r="B100" s="338"/>
      <c r="C100" s="338"/>
      <c r="D100" s="338"/>
      <c r="E100" s="80">
        <f>SUM(F100:I100,'5.10b'!E100:H100)</f>
        <v>61823</v>
      </c>
      <c r="F100" s="81">
        <f>SUM(F101:F102)</f>
        <v>43870</v>
      </c>
      <c r="G100" s="81">
        <f>SUM(G101:G102)</f>
        <v>0</v>
      </c>
      <c r="H100" s="81">
        <f>SUM(H101:H102)</f>
        <v>0</v>
      </c>
      <c r="I100" s="81">
        <f>SUM(I101:I102)</f>
        <v>0</v>
      </c>
      <c r="J100" s="148"/>
      <c r="K100" s="172"/>
      <c r="L100" s="172"/>
      <c r="M100" s="172"/>
      <c r="N100" s="172"/>
      <c r="O100" s="148"/>
      <c r="P100" s="148"/>
      <c r="Q100" s="148"/>
      <c r="R100" s="148"/>
      <c r="S100" s="173"/>
    </row>
    <row r="101" spans="1:19" ht="23.25" customHeight="1" x14ac:dyDescent="0.2">
      <c r="A101" s="396" t="s">
        <v>134</v>
      </c>
      <c r="B101" s="411"/>
      <c r="C101" s="411"/>
      <c r="D101" s="411"/>
      <c r="E101" s="80">
        <f>SUM(F101:I101,'5.10b'!E101:H101)</f>
        <v>58613</v>
      </c>
      <c r="F101" s="81">
        <v>41911</v>
      </c>
      <c r="G101" s="81">
        <v>0</v>
      </c>
      <c r="H101" s="81">
        <v>0</v>
      </c>
      <c r="I101" s="81">
        <v>0</v>
      </c>
      <c r="J101" s="148"/>
      <c r="K101" s="174"/>
      <c r="L101" s="175"/>
      <c r="M101" s="175"/>
      <c r="N101" s="175"/>
      <c r="O101" s="148"/>
      <c r="P101" s="148"/>
      <c r="Q101" s="148"/>
      <c r="R101" s="148"/>
      <c r="S101" s="173"/>
    </row>
    <row r="102" spans="1:19" ht="11.25" customHeight="1" x14ac:dyDescent="0.2">
      <c r="A102" s="396" t="s">
        <v>120</v>
      </c>
      <c r="B102" s="411"/>
      <c r="C102" s="411"/>
      <c r="D102" s="411"/>
      <c r="E102" s="80">
        <f>SUM(F102:I102,'5.10b'!E102:H102)</f>
        <v>3210</v>
      </c>
      <c r="F102" s="81">
        <v>1959</v>
      </c>
      <c r="G102" s="81">
        <v>0</v>
      </c>
      <c r="H102" s="81">
        <v>0</v>
      </c>
      <c r="I102" s="81">
        <v>0</v>
      </c>
      <c r="J102" s="148"/>
      <c r="K102" s="174"/>
      <c r="L102" s="175"/>
      <c r="M102" s="175"/>
      <c r="N102" s="175"/>
      <c r="O102" s="148"/>
      <c r="P102" s="148"/>
      <c r="Q102" s="148"/>
      <c r="R102" s="148"/>
      <c r="S102" s="173"/>
    </row>
    <row r="103" spans="1:19" ht="23.25" customHeight="1" x14ac:dyDescent="0.2">
      <c r="A103" s="338" t="s">
        <v>431</v>
      </c>
      <c r="B103" s="338"/>
      <c r="C103" s="338"/>
      <c r="D103" s="338"/>
      <c r="E103" s="80">
        <f>SUM(F103:I103,'5.10b'!E103:H103)</f>
        <v>35167</v>
      </c>
      <c r="F103" s="81">
        <f>SUM(F104:F105)</f>
        <v>0</v>
      </c>
      <c r="G103" s="81">
        <f>SUM(G104:G105)</f>
        <v>1314</v>
      </c>
      <c r="H103" s="81">
        <f>SUM(H104:H105)</f>
        <v>0</v>
      </c>
      <c r="I103" s="81">
        <f>SUM(I104:I105)</f>
        <v>0</v>
      </c>
      <c r="J103" s="148"/>
      <c r="K103" s="172"/>
      <c r="L103" s="172"/>
      <c r="M103" s="172"/>
      <c r="N103" s="172"/>
      <c r="O103" s="148"/>
      <c r="P103" s="148"/>
      <c r="Q103" s="148"/>
      <c r="R103" s="148"/>
      <c r="S103" s="173"/>
    </row>
    <row r="104" spans="1:19" ht="23.25" customHeight="1" x14ac:dyDescent="0.2">
      <c r="A104" s="396" t="s">
        <v>134</v>
      </c>
      <c r="B104" s="411"/>
      <c r="C104" s="411"/>
      <c r="D104" s="411"/>
      <c r="E104" s="80">
        <f>SUM(F104:I104,'5.10b'!E104:H104)</f>
        <v>32703</v>
      </c>
      <c r="F104" s="81">
        <v>0</v>
      </c>
      <c r="G104" s="81">
        <v>1314</v>
      </c>
      <c r="H104" s="81">
        <v>0</v>
      </c>
      <c r="I104" s="81">
        <v>0</v>
      </c>
      <c r="J104" s="148"/>
      <c r="K104" s="174"/>
      <c r="L104" s="175"/>
      <c r="M104" s="175"/>
      <c r="N104" s="175"/>
      <c r="O104" s="148"/>
      <c r="P104" s="148"/>
      <c r="Q104" s="148"/>
      <c r="R104" s="148"/>
      <c r="S104" s="173"/>
    </row>
    <row r="105" spans="1:19" ht="11.25" customHeight="1" x14ac:dyDescent="0.2">
      <c r="A105" s="383" t="s">
        <v>120</v>
      </c>
      <c r="B105" s="384"/>
      <c r="C105" s="384"/>
      <c r="D105" s="384"/>
      <c r="E105" s="80">
        <f>SUM(F105:I105,'5.10b'!E105:H105)</f>
        <v>2464</v>
      </c>
      <c r="F105" s="67">
        <v>0</v>
      </c>
      <c r="G105" s="67">
        <v>0</v>
      </c>
      <c r="H105" s="67">
        <v>0</v>
      </c>
      <c r="I105" s="67">
        <v>0</v>
      </c>
      <c r="J105" s="148"/>
      <c r="K105" s="174"/>
      <c r="L105" s="175"/>
      <c r="M105" s="175"/>
      <c r="N105" s="175"/>
      <c r="O105" s="148"/>
      <c r="P105" s="148"/>
      <c r="Q105" s="148"/>
      <c r="R105" s="148"/>
      <c r="S105" s="173"/>
    </row>
    <row r="106" spans="1:19" ht="23.25" customHeight="1" x14ac:dyDescent="0.2">
      <c r="A106" s="380" t="s">
        <v>432</v>
      </c>
      <c r="B106" s="380"/>
      <c r="C106" s="380"/>
      <c r="D106" s="380"/>
      <c r="E106" s="80">
        <f>SUM(F106:I106,'5.10b'!E106:H106)</f>
        <v>474411</v>
      </c>
      <c r="F106" s="67">
        <f>SUM(F107:F110)</f>
        <v>348330</v>
      </c>
      <c r="G106" s="67">
        <f>SUM(G107:G110)</f>
        <v>16053</v>
      </c>
      <c r="H106" s="67">
        <f>SUM(H107:H110)</f>
        <v>0</v>
      </c>
      <c r="I106" s="67">
        <f>SUM(I107:I110)</f>
        <v>49845</v>
      </c>
      <c r="J106" s="148"/>
      <c r="K106" s="178"/>
      <c r="L106" s="178"/>
      <c r="M106" s="178"/>
      <c r="N106" s="178"/>
      <c r="O106" s="169"/>
      <c r="P106" s="169"/>
      <c r="Q106" s="169"/>
      <c r="R106" s="169"/>
      <c r="S106" s="173"/>
    </row>
    <row r="107" spans="1:19" ht="23.25" customHeight="1" x14ac:dyDescent="0.2">
      <c r="A107" s="383" t="s">
        <v>134</v>
      </c>
      <c r="B107" s="384"/>
      <c r="C107" s="384"/>
      <c r="D107" s="384"/>
      <c r="E107" s="80">
        <f>SUM(F107:I107,'5.10b'!E107:H107)</f>
        <v>366891</v>
      </c>
      <c r="F107" s="67">
        <v>275319</v>
      </c>
      <c r="G107" s="67">
        <v>16053</v>
      </c>
      <c r="H107" s="67">
        <v>0</v>
      </c>
      <c r="I107" s="67">
        <v>21250</v>
      </c>
      <c r="J107" s="148"/>
      <c r="K107" s="177"/>
      <c r="L107" s="179"/>
      <c r="M107" s="179"/>
      <c r="N107" s="179"/>
      <c r="O107" s="169"/>
      <c r="P107" s="169"/>
      <c r="Q107" s="169"/>
      <c r="R107" s="169"/>
      <c r="S107" s="173"/>
    </row>
    <row r="108" spans="1:19" ht="11.25" customHeight="1" x14ac:dyDescent="0.2">
      <c r="A108" s="396" t="s">
        <v>281</v>
      </c>
      <c r="B108" s="384"/>
      <c r="C108" s="384"/>
      <c r="D108" s="384"/>
      <c r="E108" s="80">
        <f>SUM(F108:I108,'5.10b'!E108:H108)</f>
        <v>20844</v>
      </c>
      <c r="F108" s="67">
        <v>5441</v>
      </c>
      <c r="G108" s="67">
        <v>0</v>
      </c>
      <c r="H108" s="67">
        <v>0</v>
      </c>
      <c r="I108" s="67">
        <v>15238</v>
      </c>
      <c r="J108" s="148"/>
      <c r="K108" s="177"/>
      <c r="L108" s="179"/>
      <c r="M108" s="179"/>
      <c r="N108" s="179"/>
      <c r="O108" s="169"/>
      <c r="P108" s="169"/>
      <c r="Q108" s="169"/>
      <c r="R108" s="169"/>
      <c r="S108" s="173"/>
    </row>
    <row r="109" spans="1:19" ht="11.25" customHeight="1" x14ac:dyDescent="0.2">
      <c r="A109" s="383" t="s">
        <v>119</v>
      </c>
      <c r="B109" s="384"/>
      <c r="C109" s="384"/>
      <c r="D109" s="384"/>
      <c r="E109" s="80">
        <f>SUM(F109:I109,'5.10b'!E109:H109)</f>
        <v>59821</v>
      </c>
      <c r="F109" s="67">
        <v>52917</v>
      </c>
      <c r="G109" s="67">
        <v>0</v>
      </c>
      <c r="H109" s="67">
        <v>0</v>
      </c>
      <c r="I109" s="67">
        <v>6904</v>
      </c>
      <c r="J109" s="148"/>
      <c r="K109" s="177"/>
      <c r="L109" s="179"/>
      <c r="M109" s="179"/>
      <c r="N109" s="179"/>
      <c r="O109" s="169"/>
      <c r="P109" s="169"/>
      <c r="Q109" s="169"/>
      <c r="R109" s="169"/>
      <c r="S109" s="173"/>
    </row>
    <row r="110" spans="1:19" ht="11.25" customHeight="1" x14ac:dyDescent="0.2">
      <c r="A110" s="383" t="s">
        <v>120</v>
      </c>
      <c r="B110" s="384"/>
      <c r="C110" s="384"/>
      <c r="D110" s="384"/>
      <c r="E110" s="80">
        <f>SUM(F110:I110,'5.10b'!E110:H110)</f>
        <v>26855</v>
      </c>
      <c r="F110" s="67">
        <v>14653</v>
      </c>
      <c r="G110" s="67">
        <v>0</v>
      </c>
      <c r="H110" s="67">
        <v>0</v>
      </c>
      <c r="I110" s="67">
        <v>6453</v>
      </c>
      <c r="J110" s="148"/>
      <c r="K110" s="177"/>
      <c r="L110" s="179"/>
      <c r="M110" s="179"/>
      <c r="N110" s="179"/>
      <c r="O110" s="169"/>
      <c r="P110" s="169"/>
      <c r="Q110" s="169"/>
      <c r="R110" s="169"/>
      <c r="S110" s="173"/>
    </row>
    <row r="111" spans="1:19" ht="23.25" customHeight="1" x14ac:dyDescent="0.2">
      <c r="A111" s="380" t="s">
        <v>433</v>
      </c>
      <c r="B111" s="380"/>
      <c r="C111" s="380"/>
      <c r="D111" s="380"/>
      <c r="E111" s="80">
        <f>SUM(F111:I111,'5.10b'!E111:H111)</f>
        <v>18106</v>
      </c>
      <c r="F111" s="67">
        <f>SUM(F112:F113)</f>
        <v>0</v>
      </c>
      <c r="G111" s="67">
        <f>SUM(G112:G113)</f>
        <v>0</v>
      </c>
      <c r="H111" s="67">
        <f>SUM(H112:H113)</f>
        <v>0</v>
      </c>
      <c r="I111" s="67">
        <f>SUM(I112:I113)</f>
        <v>0</v>
      </c>
      <c r="J111" s="148"/>
      <c r="K111" s="178"/>
      <c r="L111" s="178"/>
      <c r="M111" s="178"/>
      <c r="N111" s="178"/>
      <c r="O111" s="169"/>
      <c r="P111" s="169"/>
      <c r="Q111" s="169"/>
      <c r="R111" s="169"/>
      <c r="S111" s="173"/>
    </row>
    <row r="112" spans="1:19" ht="23.25" customHeight="1" x14ac:dyDescent="0.2">
      <c r="A112" s="383" t="s">
        <v>134</v>
      </c>
      <c r="B112" s="384"/>
      <c r="C112" s="384"/>
      <c r="D112" s="384"/>
      <c r="E112" s="80">
        <f>SUM(F112:I112,'5.10b'!E112:H112)</f>
        <v>17558</v>
      </c>
      <c r="F112" s="67">
        <v>0</v>
      </c>
      <c r="G112" s="67">
        <v>0</v>
      </c>
      <c r="H112" s="67">
        <v>0</v>
      </c>
      <c r="I112" s="67">
        <v>0</v>
      </c>
      <c r="J112" s="148"/>
      <c r="K112" s="177"/>
      <c r="L112" s="179"/>
      <c r="M112" s="179"/>
      <c r="N112" s="179"/>
      <c r="O112" s="169"/>
      <c r="P112" s="169"/>
      <c r="Q112" s="169"/>
      <c r="R112" s="169"/>
      <c r="S112" s="173"/>
    </row>
    <row r="113" spans="1:19" ht="11.25" customHeight="1" x14ac:dyDescent="0.2">
      <c r="A113" s="383" t="s">
        <v>120</v>
      </c>
      <c r="B113" s="384"/>
      <c r="C113" s="384"/>
      <c r="D113" s="384"/>
      <c r="E113" s="80">
        <f>SUM(F113:I113,'5.10b'!E113:H113)</f>
        <v>548</v>
      </c>
      <c r="F113" s="67">
        <v>0</v>
      </c>
      <c r="G113" s="67">
        <v>0</v>
      </c>
      <c r="H113" s="67">
        <v>0</v>
      </c>
      <c r="I113" s="67">
        <v>0</v>
      </c>
      <c r="J113" s="148"/>
      <c r="K113" s="177"/>
      <c r="L113" s="179"/>
      <c r="M113" s="179"/>
      <c r="N113" s="179"/>
      <c r="O113" s="169"/>
      <c r="P113" s="169"/>
      <c r="Q113" s="169"/>
      <c r="R113" s="169"/>
      <c r="S113" s="173"/>
    </row>
    <row r="114" spans="1:19" ht="23.25" customHeight="1" x14ac:dyDescent="0.2">
      <c r="A114" s="380" t="s">
        <v>434</v>
      </c>
      <c r="B114" s="380"/>
      <c r="C114" s="380"/>
      <c r="D114" s="380"/>
      <c r="E114" s="80">
        <f>SUM(F114:I114,'5.10b'!E114:H114)</f>
        <v>12034</v>
      </c>
      <c r="F114" s="67">
        <f>SUM(F115:F116)</f>
        <v>0</v>
      </c>
      <c r="G114" s="67">
        <f>SUM(G115:G116)</f>
        <v>0</v>
      </c>
      <c r="H114" s="67">
        <f>SUM(H115:H116)</f>
        <v>0</v>
      </c>
      <c r="I114" s="67">
        <f>SUM(I115:I116)</f>
        <v>0</v>
      </c>
      <c r="J114" s="148"/>
      <c r="K114" s="178"/>
      <c r="L114" s="178"/>
      <c r="M114" s="178"/>
      <c r="N114" s="178"/>
      <c r="O114" s="169"/>
      <c r="P114" s="169"/>
      <c r="Q114" s="169"/>
      <c r="R114" s="169"/>
      <c r="S114" s="173"/>
    </row>
    <row r="115" spans="1:19" ht="23.25" customHeight="1" x14ac:dyDescent="0.2">
      <c r="A115" s="383" t="s">
        <v>134</v>
      </c>
      <c r="B115" s="384"/>
      <c r="C115" s="384"/>
      <c r="D115" s="384"/>
      <c r="E115" s="80">
        <f>SUM(F115:I115,'5.10b'!E115:H115)</f>
        <v>11275</v>
      </c>
      <c r="F115" s="67">
        <v>0</v>
      </c>
      <c r="G115" s="67">
        <v>0</v>
      </c>
      <c r="H115" s="67">
        <v>0</v>
      </c>
      <c r="I115" s="67">
        <v>0</v>
      </c>
      <c r="J115" s="148"/>
      <c r="K115" s="177"/>
      <c r="L115" s="179"/>
      <c r="M115" s="179"/>
      <c r="N115" s="179"/>
      <c r="O115" s="169"/>
      <c r="P115" s="169"/>
      <c r="Q115" s="169"/>
      <c r="R115" s="169"/>
      <c r="S115" s="173"/>
    </row>
    <row r="116" spans="1:19" ht="11.25" customHeight="1" x14ac:dyDescent="0.2">
      <c r="A116" s="383" t="s">
        <v>120</v>
      </c>
      <c r="B116" s="384"/>
      <c r="C116" s="384"/>
      <c r="D116" s="384"/>
      <c r="E116" s="80">
        <f>SUM(F116:I116,'5.10b'!E116:H116)</f>
        <v>759</v>
      </c>
      <c r="F116" s="67">
        <v>0</v>
      </c>
      <c r="G116" s="67">
        <v>0</v>
      </c>
      <c r="H116" s="67">
        <v>0</v>
      </c>
      <c r="I116" s="67">
        <v>0</v>
      </c>
      <c r="J116" s="148"/>
      <c r="K116" s="174"/>
      <c r="L116" s="175"/>
      <c r="M116" s="175"/>
      <c r="N116" s="175"/>
      <c r="O116" s="148"/>
      <c r="P116" s="148"/>
      <c r="Q116" s="148"/>
      <c r="R116" s="148"/>
      <c r="S116" s="173"/>
    </row>
    <row r="117" spans="1:19" ht="23.25" customHeight="1" x14ac:dyDescent="0.2">
      <c r="A117" s="380" t="s">
        <v>435</v>
      </c>
      <c r="B117" s="380"/>
      <c r="C117" s="380"/>
      <c r="D117" s="380"/>
      <c r="E117" s="80">
        <f>SUM(F117:I117,'5.10b'!E117:H117)</f>
        <v>167546</v>
      </c>
      <c r="F117" s="67">
        <f>SUM(F118:F120)</f>
        <v>132249</v>
      </c>
      <c r="G117" s="67">
        <f>SUM(G118:G120)</f>
        <v>1919</v>
      </c>
      <c r="H117" s="67">
        <f>SUM(H118:H120)</f>
        <v>0</v>
      </c>
      <c r="I117" s="67">
        <f>SUM(I118:I120)</f>
        <v>0</v>
      </c>
      <c r="J117" s="148"/>
      <c r="K117" s="172"/>
      <c r="L117" s="172"/>
      <c r="M117" s="172"/>
      <c r="N117" s="172"/>
      <c r="O117" s="148"/>
      <c r="P117" s="148"/>
      <c r="Q117" s="148"/>
      <c r="R117" s="148"/>
      <c r="S117" s="173"/>
    </row>
    <row r="118" spans="1:19" ht="23.25" customHeight="1" x14ac:dyDescent="0.2">
      <c r="A118" s="383" t="s">
        <v>134</v>
      </c>
      <c r="B118" s="384"/>
      <c r="C118" s="384"/>
      <c r="D118" s="384"/>
      <c r="E118" s="80">
        <f>SUM(F118:I118,'5.10b'!E118:H118)</f>
        <v>102311</v>
      </c>
      <c r="F118" s="67">
        <v>68466</v>
      </c>
      <c r="G118" s="67">
        <v>1919</v>
      </c>
      <c r="H118" s="67">
        <v>0</v>
      </c>
      <c r="I118" s="67">
        <v>0</v>
      </c>
      <c r="J118" s="148"/>
      <c r="K118" s="174"/>
      <c r="L118" s="175"/>
      <c r="M118" s="175"/>
      <c r="N118" s="175"/>
      <c r="O118" s="148"/>
      <c r="P118" s="148"/>
      <c r="Q118" s="148"/>
      <c r="R118" s="148"/>
      <c r="S118" s="173"/>
    </row>
    <row r="119" spans="1:19" ht="11.25" customHeight="1" x14ac:dyDescent="0.2">
      <c r="A119" s="383" t="s">
        <v>119</v>
      </c>
      <c r="B119" s="384"/>
      <c r="C119" s="384"/>
      <c r="D119" s="384"/>
      <c r="E119" s="80">
        <f>SUM(F119:I119,'5.10b'!E119:H119)</f>
        <v>41251</v>
      </c>
      <c r="F119" s="67">
        <v>41251</v>
      </c>
      <c r="G119" s="67">
        <v>0</v>
      </c>
      <c r="H119" s="67">
        <v>0</v>
      </c>
      <c r="I119" s="67">
        <v>0</v>
      </c>
      <c r="J119" s="148"/>
      <c r="K119" s="174"/>
      <c r="L119" s="175"/>
      <c r="M119" s="175"/>
      <c r="N119" s="175"/>
      <c r="O119" s="148"/>
      <c r="P119" s="148"/>
      <c r="Q119" s="148"/>
      <c r="R119" s="148"/>
      <c r="S119" s="173"/>
    </row>
    <row r="120" spans="1:19" ht="11.25" customHeight="1" x14ac:dyDescent="0.2">
      <c r="A120" s="383" t="s">
        <v>120</v>
      </c>
      <c r="B120" s="384"/>
      <c r="C120" s="384"/>
      <c r="D120" s="384"/>
      <c r="E120" s="80">
        <f>SUM(F120:I120,'5.10b'!E120:H120)</f>
        <v>23984</v>
      </c>
      <c r="F120" s="67">
        <v>22532</v>
      </c>
      <c r="G120" s="67">
        <v>0</v>
      </c>
      <c r="H120" s="67">
        <v>0</v>
      </c>
      <c r="I120" s="67">
        <v>0</v>
      </c>
      <c r="J120" s="148"/>
      <c r="K120" s="174"/>
      <c r="L120" s="179"/>
      <c r="M120" s="179"/>
      <c r="N120" s="179"/>
      <c r="O120" s="181"/>
      <c r="P120" s="181"/>
      <c r="Q120" s="181"/>
      <c r="R120" s="181"/>
      <c r="S120" s="173"/>
    </row>
    <row r="121" spans="1:19" ht="23.25" customHeight="1" x14ac:dyDescent="0.2">
      <c r="A121" s="338" t="s">
        <v>436</v>
      </c>
      <c r="B121" s="338"/>
      <c r="C121" s="338"/>
      <c r="D121" s="338"/>
      <c r="E121" s="80">
        <f>SUM(F121:I121,'5.10b'!E121:H121)</f>
        <v>87737</v>
      </c>
      <c r="F121" s="81">
        <f>SUM(F122:F124)</f>
        <v>74715</v>
      </c>
      <c r="G121" s="81">
        <f>SUM(G122:G124)</f>
        <v>0</v>
      </c>
      <c r="H121" s="81">
        <f>SUM(H122:H124)</f>
        <v>0</v>
      </c>
      <c r="I121" s="81">
        <f>SUM(I122:I124)</f>
        <v>0</v>
      </c>
      <c r="J121" s="148"/>
      <c r="O121" s="181"/>
      <c r="P121" s="181"/>
      <c r="Q121" s="181"/>
      <c r="R121" s="181"/>
      <c r="S121" s="173"/>
    </row>
    <row r="122" spans="1:19" ht="23.25" customHeight="1" x14ac:dyDescent="0.2">
      <c r="A122" s="396" t="s">
        <v>134</v>
      </c>
      <c r="B122" s="411"/>
      <c r="C122" s="411"/>
      <c r="D122" s="411"/>
      <c r="E122" s="80">
        <f>SUM(F122:I122,'5.10b'!E122:H122)</f>
        <v>51054</v>
      </c>
      <c r="F122" s="81">
        <v>38641</v>
      </c>
      <c r="G122" s="81">
        <v>0</v>
      </c>
      <c r="H122" s="81">
        <v>0</v>
      </c>
      <c r="I122" s="81">
        <v>0</v>
      </c>
      <c r="J122" s="148"/>
      <c r="L122" s="179"/>
      <c r="M122" s="179"/>
      <c r="N122" s="179"/>
      <c r="O122" s="181"/>
      <c r="P122" s="181"/>
      <c r="Q122" s="181"/>
      <c r="R122" s="181"/>
      <c r="S122" s="173"/>
    </row>
    <row r="123" spans="1:19" ht="11.25" customHeight="1" x14ac:dyDescent="0.2">
      <c r="A123" s="396" t="s">
        <v>119</v>
      </c>
      <c r="B123" s="411"/>
      <c r="C123" s="411"/>
      <c r="D123" s="411"/>
      <c r="E123" s="80">
        <f>SUM(F123:I123,'5.10b'!E123:H123)</f>
        <v>27513</v>
      </c>
      <c r="F123" s="81">
        <v>27513</v>
      </c>
      <c r="G123" s="81">
        <v>0</v>
      </c>
      <c r="H123" s="81">
        <v>0</v>
      </c>
      <c r="I123" s="81">
        <v>0</v>
      </c>
      <c r="J123" s="148"/>
      <c r="K123" s="174"/>
      <c r="L123" s="179"/>
      <c r="M123" s="179"/>
      <c r="N123" s="179"/>
      <c r="O123" s="181"/>
      <c r="P123" s="181"/>
      <c r="Q123" s="181"/>
      <c r="R123" s="181"/>
      <c r="S123" s="173"/>
    </row>
    <row r="124" spans="1:19" ht="11.25" customHeight="1" x14ac:dyDescent="0.2">
      <c r="A124" s="396" t="s">
        <v>120</v>
      </c>
      <c r="B124" s="411"/>
      <c r="C124" s="411"/>
      <c r="D124" s="411"/>
      <c r="E124" s="80">
        <f>SUM(F124:I124,'5.10b'!E124:H124)</f>
        <v>9170</v>
      </c>
      <c r="F124" s="81">
        <v>8561</v>
      </c>
      <c r="G124" s="81">
        <v>0</v>
      </c>
      <c r="H124" s="81">
        <v>0</v>
      </c>
      <c r="I124" s="81">
        <v>0</v>
      </c>
      <c r="J124" s="148"/>
      <c r="K124" s="174"/>
      <c r="L124" s="179"/>
      <c r="M124" s="179"/>
      <c r="N124" s="179"/>
      <c r="O124" s="181"/>
      <c r="P124" s="181"/>
      <c r="Q124" s="181"/>
      <c r="R124" s="181"/>
      <c r="S124" s="173"/>
    </row>
    <row r="125" spans="1:19" ht="23.25" customHeight="1" x14ac:dyDescent="0.2">
      <c r="A125" s="338" t="s">
        <v>437</v>
      </c>
      <c r="B125" s="338"/>
      <c r="C125" s="338"/>
      <c r="D125" s="338"/>
      <c r="E125" s="80">
        <f>SUM(F125:I125,'5.10b'!E125:H125)</f>
        <v>17873</v>
      </c>
      <c r="F125" s="81">
        <f>SUM(F126:F127)</f>
        <v>0</v>
      </c>
      <c r="G125" s="81">
        <f>SUM(G126:G127)</f>
        <v>0</v>
      </c>
      <c r="H125" s="81">
        <f>SUM(H126:H127)</f>
        <v>0</v>
      </c>
      <c r="I125" s="81">
        <f>SUM(I126:I127)</f>
        <v>0</v>
      </c>
      <c r="J125" s="148"/>
      <c r="K125" s="183"/>
      <c r="L125" s="183"/>
      <c r="M125" s="183"/>
      <c r="N125" s="183"/>
      <c r="O125" s="181"/>
      <c r="P125" s="181"/>
      <c r="Q125" s="181"/>
      <c r="R125" s="181"/>
      <c r="S125" s="173"/>
    </row>
    <row r="126" spans="1:19" ht="23.25" customHeight="1" x14ac:dyDescent="0.2">
      <c r="A126" s="396" t="s">
        <v>134</v>
      </c>
      <c r="B126" s="411"/>
      <c r="C126" s="411"/>
      <c r="D126" s="411"/>
      <c r="E126" s="80">
        <f>SUM(F126:I126,'5.10b'!E126:H126)</f>
        <v>15912</v>
      </c>
      <c r="F126" s="81">
        <v>0</v>
      </c>
      <c r="G126" s="81">
        <v>0</v>
      </c>
      <c r="H126" s="81">
        <v>0</v>
      </c>
      <c r="I126" s="81">
        <v>0</v>
      </c>
      <c r="J126" s="148"/>
      <c r="K126" s="174"/>
      <c r="L126" s="179"/>
      <c r="M126" s="179"/>
      <c r="N126" s="179"/>
      <c r="O126" s="181"/>
      <c r="P126" s="181"/>
      <c r="Q126" s="181"/>
      <c r="R126" s="181"/>
      <c r="S126" s="173"/>
    </row>
    <row r="127" spans="1:19" ht="11.25" customHeight="1" x14ac:dyDescent="0.2">
      <c r="A127" s="396" t="s">
        <v>120</v>
      </c>
      <c r="B127" s="411"/>
      <c r="C127" s="411"/>
      <c r="D127" s="411"/>
      <c r="E127" s="80">
        <f>SUM(F127:I127,'5.10b'!E127:H127)</f>
        <v>1961</v>
      </c>
      <c r="F127" s="81">
        <v>0</v>
      </c>
      <c r="G127" s="81">
        <v>0</v>
      </c>
      <c r="H127" s="81">
        <v>0</v>
      </c>
      <c r="I127" s="81">
        <v>0</v>
      </c>
      <c r="J127" s="148"/>
      <c r="K127" s="174"/>
      <c r="L127" s="179"/>
      <c r="M127" s="179"/>
      <c r="N127" s="179"/>
      <c r="O127" s="181"/>
      <c r="P127" s="181"/>
      <c r="Q127" s="181"/>
      <c r="R127" s="181"/>
      <c r="S127" s="173"/>
    </row>
    <row r="128" spans="1:19" ht="23.25" customHeight="1" x14ac:dyDescent="0.2">
      <c r="A128" s="338" t="s">
        <v>438</v>
      </c>
      <c r="B128" s="338"/>
      <c r="C128" s="338"/>
      <c r="D128" s="338"/>
      <c r="E128" s="80">
        <f>SUM(F128:I128,'5.10b'!E128:H128)</f>
        <v>31363</v>
      </c>
      <c r="F128" s="81">
        <f>SUM(F129:F130)</f>
        <v>0</v>
      </c>
      <c r="G128" s="81">
        <f>SUM(G129:G130)</f>
        <v>0</v>
      </c>
      <c r="H128" s="81">
        <f>SUM(H129:H130)</f>
        <v>0</v>
      </c>
      <c r="I128" s="81">
        <f>SUM(I129:I130)</f>
        <v>0</v>
      </c>
      <c r="J128" s="148"/>
      <c r="K128" s="183"/>
      <c r="L128" s="183"/>
      <c r="M128" s="183"/>
      <c r="N128" s="183"/>
      <c r="O128" s="181"/>
      <c r="P128" s="181"/>
      <c r="Q128" s="181"/>
      <c r="R128" s="181"/>
      <c r="S128" s="173"/>
    </row>
    <row r="129" spans="1:19" ht="23.25" customHeight="1" x14ac:dyDescent="0.2">
      <c r="A129" s="396" t="s">
        <v>134</v>
      </c>
      <c r="B129" s="411"/>
      <c r="C129" s="411"/>
      <c r="D129" s="411"/>
      <c r="E129" s="80">
        <f>SUM(F129:I129,'5.10b'!E129:H129)</f>
        <v>29869</v>
      </c>
      <c r="F129" s="81">
        <v>0</v>
      </c>
      <c r="G129" s="81">
        <v>0</v>
      </c>
      <c r="H129" s="81">
        <v>0</v>
      </c>
      <c r="I129" s="81">
        <v>0</v>
      </c>
      <c r="J129" s="148"/>
      <c r="K129" s="174"/>
      <c r="L129" s="179"/>
      <c r="M129" s="179"/>
      <c r="N129" s="179"/>
      <c r="O129" s="181"/>
      <c r="P129" s="181"/>
      <c r="Q129" s="181"/>
      <c r="R129" s="181"/>
      <c r="S129" s="173"/>
    </row>
    <row r="130" spans="1:19" ht="11.25" customHeight="1" x14ac:dyDescent="0.2">
      <c r="A130" s="383" t="s">
        <v>120</v>
      </c>
      <c r="B130" s="384"/>
      <c r="C130" s="384"/>
      <c r="D130" s="384"/>
      <c r="E130" s="80">
        <f>SUM(F130:I130,'5.10b'!E130:H130)</f>
        <v>1494</v>
      </c>
      <c r="F130" s="67">
        <v>0</v>
      </c>
      <c r="G130" s="67">
        <v>0</v>
      </c>
      <c r="H130" s="67">
        <v>0</v>
      </c>
      <c r="I130" s="67">
        <v>0</v>
      </c>
      <c r="J130" s="148"/>
      <c r="K130" s="174"/>
      <c r="L130" s="175"/>
      <c r="M130" s="175"/>
      <c r="N130" s="175"/>
      <c r="O130" s="148"/>
      <c r="P130" s="148"/>
      <c r="Q130" s="148"/>
      <c r="R130" s="148"/>
      <c r="S130" s="173"/>
    </row>
    <row r="131" spans="1:19" ht="23.25" customHeight="1" x14ac:dyDescent="0.2">
      <c r="A131" s="348" t="s">
        <v>439</v>
      </c>
      <c r="B131" s="348"/>
      <c r="C131" s="348"/>
      <c r="D131" s="348"/>
      <c r="E131" s="80">
        <f>SUM(F131:I131,'5.10b'!E131:H131)</f>
        <v>96427</v>
      </c>
      <c r="F131" s="67">
        <f>SUM(F132:F135)</f>
        <v>11270</v>
      </c>
      <c r="G131" s="67">
        <f>SUM(G132:G135)</f>
        <v>4072</v>
      </c>
      <c r="H131" s="67">
        <f>SUM(H132:H135)</f>
        <v>0</v>
      </c>
      <c r="I131" s="67">
        <f>SUM(I132:I135)</f>
        <v>0</v>
      </c>
      <c r="J131" s="148"/>
      <c r="K131" s="176"/>
      <c r="L131" s="176"/>
      <c r="M131" s="176"/>
      <c r="N131" s="176"/>
      <c r="O131" s="148"/>
      <c r="P131" s="148"/>
      <c r="Q131" s="148"/>
      <c r="R131" s="148"/>
      <c r="S131" s="173"/>
    </row>
    <row r="132" spans="1:19" ht="23.25" customHeight="1" x14ac:dyDescent="0.2">
      <c r="A132" s="383" t="s">
        <v>134</v>
      </c>
      <c r="B132" s="384"/>
      <c r="C132" s="384"/>
      <c r="D132" s="384"/>
      <c r="E132" s="80">
        <f>SUM(F132:I132,'5.10b'!E132:H132)</f>
        <v>82786</v>
      </c>
      <c r="F132" s="67">
        <v>10876</v>
      </c>
      <c r="G132" s="67">
        <v>4072</v>
      </c>
      <c r="H132" s="67">
        <v>0</v>
      </c>
      <c r="I132" s="67">
        <v>0</v>
      </c>
      <c r="J132" s="148"/>
      <c r="K132" s="174"/>
      <c r="L132" s="175"/>
      <c r="M132" s="175"/>
      <c r="N132" s="175"/>
      <c r="O132" s="148"/>
      <c r="P132" s="148"/>
      <c r="Q132" s="148"/>
      <c r="R132" s="148"/>
      <c r="S132" s="173"/>
    </row>
    <row r="133" spans="1:19" ht="11.25" customHeight="1" x14ac:dyDescent="0.2">
      <c r="A133" s="396" t="s">
        <v>281</v>
      </c>
      <c r="B133" s="384"/>
      <c r="C133" s="384"/>
      <c r="D133" s="384"/>
      <c r="E133" s="80">
        <f>SUM(F133:I133,'5.10b'!E133:H133)</f>
        <v>2239</v>
      </c>
      <c r="F133" s="67">
        <v>0</v>
      </c>
      <c r="G133" s="67">
        <v>0</v>
      </c>
      <c r="H133" s="67">
        <v>0</v>
      </c>
      <c r="I133" s="67">
        <v>0</v>
      </c>
      <c r="J133" s="148"/>
      <c r="K133" s="177"/>
      <c r="L133" s="175"/>
      <c r="M133" s="175"/>
      <c r="N133" s="175"/>
      <c r="O133" s="148"/>
      <c r="P133" s="148"/>
      <c r="Q133" s="148"/>
      <c r="R133" s="148"/>
      <c r="S133" s="173"/>
    </row>
    <row r="134" spans="1:19" ht="11.25" customHeight="1" x14ac:dyDescent="0.2">
      <c r="A134" s="383" t="s">
        <v>119</v>
      </c>
      <c r="B134" s="384"/>
      <c r="C134" s="384"/>
      <c r="D134" s="384"/>
      <c r="E134" s="80">
        <f>SUM(F134:I134,'5.10b'!E134:H134)</f>
        <v>5817</v>
      </c>
      <c r="F134" s="67">
        <v>394</v>
      </c>
      <c r="G134" s="67">
        <v>0</v>
      </c>
      <c r="H134" s="67">
        <v>0</v>
      </c>
      <c r="I134" s="67">
        <v>0</v>
      </c>
      <c r="J134" s="148"/>
      <c r="K134" s="174"/>
      <c r="L134" s="175"/>
      <c r="M134" s="175"/>
      <c r="N134" s="175"/>
      <c r="O134" s="148"/>
      <c r="P134" s="148"/>
      <c r="Q134" s="148"/>
      <c r="R134" s="148"/>
      <c r="S134" s="173"/>
    </row>
    <row r="135" spans="1:19" ht="11.25" customHeight="1" x14ac:dyDescent="0.2">
      <c r="A135" s="383" t="s">
        <v>120</v>
      </c>
      <c r="B135" s="384"/>
      <c r="C135" s="384"/>
      <c r="D135" s="384"/>
      <c r="E135" s="80">
        <f>SUM(F135:I135,'5.10b'!E135:H135)</f>
        <v>5585</v>
      </c>
      <c r="F135" s="67">
        <v>0</v>
      </c>
      <c r="G135" s="67">
        <v>0</v>
      </c>
      <c r="H135" s="67">
        <v>0</v>
      </c>
      <c r="I135" s="67">
        <v>0</v>
      </c>
      <c r="J135" s="148"/>
      <c r="K135" s="174"/>
      <c r="L135" s="175"/>
      <c r="M135" s="175"/>
      <c r="N135" s="175"/>
      <c r="O135" s="148"/>
      <c r="P135" s="148"/>
      <c r="Q135" s="148"/>
      <c r="R135" s="148"/>
      <c r="S135" s="173"/>
    </row>
    <row r="136" spans="1:19" ht="23.25" customHeight="1" x14ac:dyDescent="0.2">
      <c r="A136" s="380" t="s">
        <v>440</v>
      </c>
      <c r="B136" s="380"/>
      <c r="C136" s="380"/>
      <c r="D136" s="380"/>
      <c r="E136" s="80">
        <f>SUM(F136:I136,'5.10b'!E136:H136)</f>
        <v>39324</v>
      </c>
      <c r="F136" s="67">
        <f>SUM(F137:F138)</f>
        <v>0</v>
      </c>
      <c r="G136" s="67">
        <f>SUM(G137:G138)</f>
        <v>4854</v>
      </c>
      <c r="H136" s="67">
        <f>SUM(H137:H138)</f>
        <v>0</v>
      </c>
      <c r="I136" s="67">
        <f>SUM(I137:I138)</f>
        <v>0</v>
      </c>
      <c r="J136" s="148"/>
      <c r="K136" s="172"/>
      <c r="L136" s="172"/>
      <c r="M136" s="172"/>
      <c r="N136" s="172"/>
      <c r="O136" s="148"/>
      <c r="P136" s="148"/>
      <c r="Q136" s="148"/>
      <c r="R136" s="148"/>
      <c r="S136" s="173"/>
    </row>
    <row r="137" spans="1:19" ht="23.25" customHeight="1" x14ac:dyDescent="0.2">
      <c r="A137" s="383" t="s">
        <v>134</v>
      </c>
      <c r="B137" s="384"/>
      <c r="C137" s="384"/>
      <c r="D137" s="384"/>
      <c r="E137" s="80">
        <f>SUM(F137:I137,'5.10b'!E137:H137)</f>
        <v>37306</v>
      </c>
      <c r="F137" s="67">
        <v>0</v>
      </c>
      <c r="G137" s="67">
        <v>4854</v>
      </c>
      <c r="H137" s="67">
        <v>0</v>
      </c>
      <c r="I137" s="67">
        <v>0</v>
      </c>
      <c r="J137" s="148"/>
      <c r="K137" s="174"/>
      <c r="L137" s="175"/>
      <c r="M137" s="175"/>
      <c r="N137" s="175"/>
      <c r="O137" s="148"/>
      <c r="P137" s="148"/>
      <c r="Q137" s="148"/>
      <c r="R137" s="148"/>
      <c r="S137" s="173"/>
    </row>
    <row r="138" spans="1:19" ht="11.25" customHeight="1" x14ac:dyDescent="0.2">
      <c r="A138" s="383" t="s">
        <v>120</v>
      </c>
      <c r="B138" s="384"/>
      <c r="C138" s="384"/>
      <c r="D138" s="384"/>
      <c r="E138" s="80">
        <f>SUM(F138:I138,'5.10b'!E138:H138)</f>
        <v>2018</v>
      </c>
      <c r="F138" s="67">
        <v>0</v>
      </c>
      <c r="G138" s="67">
        <v>0</v>
      </c>
      <c r="H138" s="67">
        <v>0</v>
      </c>
      <c r="I138" s="67">
        <v>0</v>
      </c>
      <c r="J138" s="148"/>
      <c r="K138" s="174"/>
      <c r="L138" s="175"/>
      <c r="M138" s="175"/>
      <c r="N138" s="175"/>
      <c r="O138" s="148"/>
      <c r="P138" s="148"/>
      <c r="Q138" s="148"/>
      <c r="R138" s="148"/>
      <c r="S138" s="173"/>
    </row>
    <row r="139" spans="1:19" ht="23.25" customHeight="1" x14ac:dyDescent="0.2">
      <c r="A139" s="380" t="s">
        <v>441</v>
      </c>
      <c r="B139" s="380"/>
      <c r="C139" s="380"/>
      <c r="D139" s="380"/>
      <c r="E139" s="80">
        <f>SUM(F139:I139,'5.10b'!E139:H139)</f>
        <v>101418</v>
      </c>
      <c r="F139" s="67">
        <f>SUM(F140:F143)</f>
        <v>10549</v>
      </c>
      <c r="G139" s="67">
        <f>SUM(G140:G143)</f>
        <v>19829</v>
      </c>
      <c r="H139" s="67">
        <f>SUM(H140:H143)</f>
        <v>42144</v>
      </c>
      <c r="I139" s="67">
        <f>SUM(I140:I143)</f>
        <v>2791</v>
      </c>
      <c r="J139" s="148"/>
      <c r="K139" s="172"/>
      <c r="L139" s="172"/>
      <c r="M139" s="172"/>
      <c r="N139" s="172"/>
      <c r="O139" s="148"/>
      <c r="P139" s="148"/>
      <c r="Q139" s="148"/>
      <c r="R139" s="148"/>
      <c r="S139" s="173"/>
    </row>
    <row r="140" spans="1:19" ht="23.25" customHeight="1" x14ac:dyDescent="0.2">
      <c r="A140" s="383" t="s">
        <v>134</v>
      </c>
      <c r="B140" s="384"/>
      <c r="C140" s="384"/>
      <c r="D140" s="384"/>
      <c r="E140" s="80">
        <f>SUM(F140:I140,'5.10b'!E140:H140)</f>
        <v>67167</v>
      </c>
      <c r="F140" s="67">
        <v>10123</v>
      </c>
      <c r="G140" s="67">
        <v>14448</v>
      </c>
      <c r="H140" s="67">
        <v>21802</v>
      </c>
      <c r="I140" s="67">
        <v>1935</v>
      </c>
      <c r="J140" s="148"/>
      <c r="K140" s="174"/>
      <c r="L140" s="175"/>
      <c r="M140" s="175"/>
      <c r="N140" s="175"/>
      <c r="O140" s="148"/>
      <c r="P140" s="148"/>
      <c r="Q140" s="148"/>
      <c r="R140" s="148"/>
      <c r="S140" s="173"/>
    </row>
    <row r="141" spans="1:19" ht="11.25" customHeight="1" x14ac:dyDescent="0.2">
      <c r="A141" s="396" t="s">
        <v>281</v>
      </c>
      <c r="B141" s="384"/>
      <c r="C141" s="384"/>
      <c r="D141" s="384"/>
      <c r="E141" s="80">
        <f>SUM(F141:I141,'5.10b'!E141:H141)</f>
        <v>20472</v>
      </c>
      <c r="F141" s="67">
        <v>0</v>
      </c>
      <c r="G141" s="67">
        <v>4559</v>
      </c>
      <c r="H141" s="67">
        <v>12420</v>
      </c>
      <c r="I141" s="67">
        <v>0</v>
      </c>
      <c r="J141" s="148"/>
      <c r="K141" s="177"/>
      <c r="L141" s="175"/>
      <c r="M141" s="175"/>
      <c r="N141" s="175"/>
      <c r="O141" s="148"/>
      <c r="P141" s="148"/>
      <c r="Q141" s="148"/>
      <c r="R141" s="148"/>
      <c r="S141" s="173"/>
    </row>
    <row r="142" spans="1:19" ht="11.25" customHeight="1" x14ac:dyDescent="0.2">
      <c r="A142" s="383" t="s">
        <v>119</v>
      </c>
      <c r="B142" s="384"/>
      <c r="C142" s="384"/>
      <c r="D142" s="384"/>
      <c r="E142" s="80">
        <f>SUM(F142:I142,'5.10b'!E142:H142)</f>
        <v>9368</v>
      </c>
      <c r="F142" s="67">
        <v>426</v>
      </c>
      <c r="G142" s="67">
        <v>822</v>
      </c>
      <c r="H142" s="67">
        <v>5698</v>
      </c>
      <c r="I142" s="67">
        <v>20</v>
      </c>
      <c r="J142" s="148"/>
      <c r="K142" s="174"/>
      <c r="L142" s="179"/>
      <c r="M142" s="179"/>
      <c r="N142" s="179"/>
      <c r="O142" s="181"/>
      <c r="P142" s="181"/>
      <c r="Q142" s="181"/>
      <c r="R142" s="181"/>
      <c r="S142" s="173"/>
    </row>
    <row r="143" spans="1:19" ht="11.25" customHeight="1" x14ac:dyDescent="0.2">
      <c r="A143" s="383" t="s">
        <v>120</v>
      </c>
      <c r="B143" s="384"/>
      <c r="C143" s="384"/>
      <c r="D143" s="384"/>
      <c r="E143" s="80">
        <f>SUM(F143:I143,'5.10b'!E143:H143)</f>
        <v>4411</v>
      </c>
      <c r="F143" s="67">
        <v>0</v>
      </c>
      <c r="G143" s="67">
        <v>0</v>
      </c>
      <c r="H143" s="67">
        <v>2224</v>
      </c>
      <c r="I143" s="67">
        <v>836</v>
      </c>
      <c r="J143" s="148"/>
      <c r="K143" s="174"/>
      <c r="L143" s="179"/>
      <c r="M143" s="179"/>
      <c r="N143" s="179"/>
      <c r="O143" s="181"/>
      <c r="P143" s="181"/>
      <c r="Q143" s="181"/>
      <c r="R143" s="181"/>
      <c r="S143" s="173"/>
    </row>
    <row r="144" spans="1:19" ht="23.25" customHeight="1" x14ac:dyDescent="0.2">
      <c r="A144" s="380" t="s">
        <v>442</v>
      </c>
      <c r="B144" s="380"/>
      <c r="C144" s="380"/>
      <c r="D144" s="380"/>
      <c r="E144" s="80">
        <f>SUM(F144:I144,'5.10b'!E144:H144)</f>
        <v>26408</v>
      </c>
      <c r="F144" s="67">
        <f>SUM(F145:F147)</f>
        <v>12510</v>
      </c>
      <c r="G144" s="67">
        <f>SUM(G145:G147)</f>
        <v>0</v>
      </c>
      <c r="H144" s="67">
        <f>SUM(H145:H147)</f>
        <v>0</v>
      </c>
      <c r="I144" s="67">
        <f>SUM(I145:I147)</f>
        <v>0</v>
      </c>
      <c r="J144" s="148"/>
      <c r="K144" s="183"/>
      <c r="L144" s="183"/>
      <c r="M144" s="183"/>
      <c r="N144" s="183"/>
      <c r="O144" s="181"/>
      <c r="P144" s="181"/>
      <c r="Q144" s="181"/>
      <c r="R144" s="181"/>
      <c r="S144" s="173"/>
    </row>
    <row r="145" spans="1:19" ht="23.25" customHeight="1" x14ac:dyDescent="0.2">
      <c r="A145" s="383" t="s">
        <v>134</v>
      </c>
      <c r="B145" s="384"/>
      <c r="C145" s="384"/>
      <c r="D145" s="384"/>
      <c r="E145" s="80">
        <f>SUM(F145:I145,'5.10b'!E145:H145)</f>
        <v>24579</v>
      </c>
      <c r="F145" s="67">
        <v>11329</v>
      </c>
      <c r="G145" s="67">
        <v>0</v>
      </c>
      <c r="H145" s="67">
        <v>0</v>
      </c>
      <c r="I145" s="67">
        <v>0</v>
      </c>
      <c r="J145" s="148"/>
      <c r="K145" s="174"/>
      <c r="L145" s="179"/>
      <c r="M145" s="179"/>
      <c r="N145" s="179"/>
      <c r="O145" s="181"/>
      <c r="P145" s="181"/>
      <c r="Q145" s="181"/>
      <c r="R145" s="181"/>
      <c r="S145" s="173"/>
    </row>
    <row r="146" spans="1:19" ht="11.25" customHeight="1" x14ac:dyDescent="0.2">
      <c r="A146" s="383" t="s">
        <v>119</v>
      </c>
      <c r="B146" s="384"/>
      <c r="C146" s="384"/>
      <c r="D146" s="384"/>
      <c r="E146" s="80">
        <f>SUM(F146:I146,'5.10b'!E146:H146)</f>
        <v>1181</v>
      </c>
      <c r="F146" s="67">
        <v>1181</v>
      </c>
      <c r="G146" s="67">
        <v>0</v>
      </c>
      <c r="H146" s="67">
        <v>0</v>
      </c>
      <c r="I146" s="67">
        <v>0</v>
      </c>
      <c r="J146" s="148"/>
      <c r="K146" s="174"/>
      <c r="L146" s="179"/>
      <c r="M146" s="179"/>
      <c r="N146" s="179"/>
      <c r="O146" s="181"/>
      <c r="P146" s="181"/>
      <c r="Q146" s="181"/>
      <c r="R146" s="181"/>
      <c r="S146" s="173"/>
    </row>
    <row r="147" spans="1:19" ht="11.25" customHeight="1" x14ac:dyDescent="0.2">
      <c r="A147" s="383" t="s">
        <v>120</v>
      </c>
      <c r="B147" s="384"/>
      <c r="C147" s="384"/>
      <c r="D147" s="384"/>
      <c r="E147" s="80">
        <f>SUM(F147:I147,'5.10b'!E147:H147)</f>
        <v>648</v>
      </c>
      <c r="F147" s="67">
        <v>0</v>
      </c>
      <c r="G147" s="67">
        <v>0</v>
      </c>
      <c r="H147" s="67">
        <v>0</v>
      </c>
      <c r="I147" s="67">
        <v>0</v>
      </c>
      <c r="J147" s="148"/>
      <c r="K147" s="174"/>
      <c r="L147" s="179"/>
      <c r="M147" s="179"/>
      <c r="N147" s="179"/>
      <c r="O147" s="181"/>
      <c r="P147" s="181"/>
      <c r="Q147" s="181"/>
      <c r="R147" s="181"/>
      <c r="S147" s="173"/>
    </row>
    <row r="148" spans="1:19" ht="23.25" customHeight="1" x14ac:dyDescent="0.2">
      <c r="A148" s="338" t="s">
        <v>443</v>
      </c>
      <c r="B148" s="338"/>
      <c r="C148" s="338"/>
      <c r="D148" s="338"/>
      <c r="E148" s="80">
        <f>SUM(F148:I148,'5.10b'!E148:H148)</f>
        <v>18031</v>
      </c>
      <c r="F148" s="81">
        <f>SUM(F149:F149)</f>
        <v>0</v>
      </c>
      <c r="G148" s="81">
        <f>SUM(G149:G149)</f>
        <v>0</v>
      </c>
      <c r="H148" s="81">
        <f>SUM(H149:H149)</f>
        <v>0</v>
      </c>
      <c r="I148" s="81">
        <f>SUM(I149:I149)</f>
        <v>0</v>
      </c>
      <c r="J148" s="148"/>
      <c r="K148" s="183"/>
      <c r="L148" s="183"/>
      <c r="M148" s="183"/>
      <c r="N148" s="183"/>
      <c r="O148" s="181"/>
      <c r="P148" s="181"/>
      <c r="Q148" s="181"/>
      <c r="R148" s="181"/>
      <c r="S148" s="173"/>
    </row>
    <row r="149" spans="1:19" ht="23.25" customHeight="1" x14ac:dyDescent="0.2">
      <c r="A149" s="396" t="s">
        <v>134</v>
      </c>
      <c r="B149" s="411"/>
      <c r="C149" s="411"/>
      <c r="D149" s="411"/>
      <c r="E149" s="80">
        <f>SUM(F149:I149,'5.10b'!E149:H149)</f>
        <v>18031</v>
      </c>
      <c r="F149" s="81">
        <v>0</v>
      </c>
      <c r="G149" s="81">
        <v>0</v>
      </c>
      <c r="H149" s="81">
        <v>0</v>
      </c>
      <c r="I149" s="81">
        <v>0</v>
      </c>
      <c r="J149" s="148"/>
      <c r="K149" s="174"/>
      <c r="L149" s="179"/>
      <c r="M149" s="179"/>
      <c r="N149" s="179"/>
      <c r="O149" s="181"/>
      <c r="P149" s="181"/>
      <c r="Q149" s="181"/>
      <c r="R149" s="181"/>
      <c r="S149" s="173"/>
    </row>
    <row r="150" spans="1:19" ht="23.25" customHeight="1" x14ac:dyDescent="0.2">
      <c r="A150" s="338" t="s">
        <v>444</v>
      </c>
      <c r="B150" s="338"/>
      <c r="C150" s="338"/>
      <c r="D150" s="338"/>
      <c r="E150" s="80">
        <f>SUM(F150:I150,'5.10b'!E150:H150)</f>
        <v>10635</v>
      </c>
      <c r="F150" s="81">
        <f>SUM(F151:F152)</f>
        <v>0</v>
      </c>
      <c r="G150" s="81">
        <f>SUM(G151:G152)</f>
        <v>0</v>
      </c>
      <c r="H150" s="81">
        <f>SUM(H151:H152)</f>
        <v>0</v>
      </c>
      <c r="I150" s="81">
        <f>SUM(I151:I152)</f>
        <v>0</v>
      </c>
      <c r="J150" s="148"/>
      <c r="K150" s="178"/>
      <c r="L150" s="178"/>
      <c r="M150" s="178"/>
      <c r="N150" s="178"/>
      <c r="O150" s="169"/>
      <c r="P150" s="169"/>
      <c r="Q150" s="169"/>
      <c r="R150" s="169"/>
      <c r="S150" s="173"/>
    </row>
    <row r="151" spans="1:19" ht="23.25" customHeight="1" x14ac:dyDescent="0.2">
      <c r="A151" s="396" t="s">
        <v>134</v>
      </c>
      <c r="B151" s="411"/>
      <c r="C151" s="411"/>
      <c r="D151" s="411"/>
      <c r="E151" s="80">
        <f>SUM(F151:I151,'5.10b'!E151:H151)</f>
        <v>8626</v>
      </c>
      <c r="F151" s="81">
        <v>0</v>
      </c>
      <c r="G151" s="81">
        <v>0</v>
      </c>
      <c r="H151" s="81">
        <v>0</v>
      </c>
      <c r="I151" s="81">
        <v>0</v>
      </c>
      <c r="J151" s="148"/>
      <c r="K151" s="177"/>
      <c r="L151" s="179"/>
      <c r="M151" s="179"/>
      <c r="N151" s="179"/>
      <c r="O151" s="169"/>
      <c r="P151" s="169"/>
      <c r="Q151" s="169"/>
      <c r="R151" s="169"/>
      <c r="S151" s="173"/>
    </row>
    <row r="152" spans="1:19" ht="11.25" customHeight="1" x14ac:dyDescent="0.2">
      <c r="A152" s="396" t="s">
        <v>120</v>
      </c>
      <c r="B152" s="411"/>
      <c r="C152" s="411"/>
      <c r="D152" s="411"/>
      <c r="E152" s="80">
        <f>SUM(F152:I152,'5.10b'!E152:H152)</f>
        <v>2009</v>
      </c>
      <c r="F152" s="81">
        <v>0</v>
      </c>
      <c r="G152" s="81">
        <v>0</v>
      </c>
      <c r="H152" s="81">
        <v>0</v>
      </c>
      <c r="I152" s="81">
        <v>0</v>
      </c>
      <c r="J152" s="148"/>
      <c r="K152" s="177"/>
      <c r="L152" s="179"/>
      <c r="M152" s="179"/>
      <c r="N152" s="179"/>
      <c r="O152" s="169"/>
      <c r="P152" s="169"/>
      <c r="Q152" s="169"/>
      <c r="R152" s="169"/>
      <c r="S152" s="173"/>
    </row>
    <row r="153" spans="1:19" ht="23.25" customHeight="1" x14ac:dyDescent="0.2">
      <c r="A153" s="338" t="s">
        <v>445</v>
      </c>
      <c r="B153" s="338"/>
      <c r="C153" s="338"/>
      <c r="D153" s="338"/>
      <c r="E153" s="80">
        <f>SUM(F153:I153,'5.10b'!E153:H153)</f>
        <v>24075</v>
      </c>
      <c r="F153" s="81">
        <f>SUM(F154:F155)</f>
        <v>0</v>
      </c>
      <c r="G153" s="81">
        <f>SUM(G154:G155)</f>
        <v>0</v>
      </c>
      <c r="H153" s="81">
        <f>SUM(H154:H155)</f>
        <v>0</v>
      </c>
      <c r="I153" s="81">
        <f>SUM(I154:I155)</f>
        <v>0</v>
      </c>
      <c r="J153" s="148"/>
      <c r="K153" s="178"/>
      <c r="L153" s="178"/>
      <c r="M153" s="178"/>
      <c r="N153" s="178"/>
      <c r="O153" s="169"/>
      <c r="P153" s="169"/>
      <c r="Q153" s="169"/>
      <c r="R153" s="169"/>
      <c r="S153" s="173"/>
    </row>
    <row r="154" spans="1:19" ht="23.25" customHeight="1" x14ac:dyDescent="0.2">
      <c r="A154" s="396" t="s">
        <v>134</v>
      </c>
      <c r="B154" s="411"/>
      <c r="C154" s="411"/>
      <c r="D154" s="411"/>
      <c r="E154" s="80">
        <f>SUM(F154:I154,'5.10b'!E154:H154)</f>
        <v>22765</v>
      </c>
      <c r="F154" s="81">
        <v>0</v>
      </c>
      <c r="G154" s="81">
        <v>0</v>
      </c>
      <c r="H154" s="81">
        <v>0</v>
      </c>
      <c r="I154" s="81">
        <v>0</v>
      </c>
      <c r="J154" s="148"/>
      <c r="K154" s="177"/>
      <c r="L154" s="179"/>
      <c r="M154" s="179"/>
      <c r="N154" s="179"/>
      <c r="O154" s="169"/>
      <c r="P154" s="169"/>
      <c r="Q154" s="169"/>
      <c r="R154" s="169"/>
      <c r="S154" s="173"/>
    </row>
    <row r="155" spans="1:19" ht="11.25" customHeight="1" x14ac:dyDescent="0.2">
      <c r="A155" s="383" t="s">
        <v>120</v>
      </c>
      <c r="B155" s="384"/>
      <c r="C155" s="384"/>
      <c r="D155" s="384"/>
      <c r="E155" s="80">
        <f>SUM(F155:I155,'5.10b'!E155:H155)</f>
        <v>1310</v>
      </c>
      <c r="F155" s="67">
        <v>0</v>
      </c>
      <c r="G155" s="67">
        <v>0</v>
      </c>
      <c r="H155" s="67">
        <v>0</v>
      </c>
      <c r="I155" s="67">
        <v>0</v>
      </c>
      <c r="J155" s="148"/>
      <c r="K155" s="177"/>
      <c r="L155" s="179"/>
      <c r="M155" s="179"/>
      <c r="N155" s="179"/>
      <c r="O155" s="169"/>
      <c r="P155" s="169"/>
      <c r="Q155" s="169"/>
      <c r="R155" s="169"/>
      <c r="S155" s="173"/>
    </row>
    <row r="156" spans="1:19" ht="23.25" customHeight="1" x14ac:dyDescent="0.2">
      <c r="A156" s="380" t="s">
        <v>446</v>
      </c>
      <c r="B156" s="380"/>
      <c r="C156" s="380"/>
      <c r="D156" s="380"/>
      <c r="E156" s="80">
        <f>SUM(F156:I156,'5.10b'!E156:H156)</f>
        <v>157921</v>
      </c>
      <c r="F156" s="67">
        <f>SUM(F157:F160)</f>
        <v>0</v>
      </c>
      <c r="G156" s="67">
        <f>SUM(G157:G160)</f>
        <v>5114</v>
      </c>
      <c r="H156" s="67">
        <f>SUM(H157:H160)</f>
        <v>0</v>
      </c>
      <c r="I156" s="67">
        <f>SUM(I157:I160)</f>
        <v>0</v>
      </c>
      <c r="J156" s="148"/>
      <c r="K156" s="178"/>
      <c r="L156" s="178"/>
      <c r="M156" s="178"/>
      <c r="N156" s="178"/>
      <c r="O156" s="169"/>
      <c r="P156" s="169"/>
      <c r="Q156" s="169"/>
      <c r="R156" s="169"/>
      <c r="S156" s="173"/>
    </row>
    <row r="157" spans="1:19" ht="23.25" customHeight="1" x14ac:dyDescent="0.2">
      <c r="A157" s="383" t="s">
        <v>134</v>
      </c>
      <c r="B157" s="384"/>
      <c r="C157" s="384"/>
      <c r="D157" s="384"/>
      <c r="E157" s="80">
        <f>SUM(F157:I157,'5.10b'!E157:H157)</f>
        <v>122801</v>
      </c>
      <c r="F157" s="67">
        <v>0</v>
      </c>
      <c r="G157" s="67">
        <v>5114</v>
      </c>
      <c r="H157" s="67">
        <v>0</v>
      </c>
      <c r="I157" s="67">
        <v>0</v>
      </c>
      <c r="J157" s="148"/>
      <c r="K157" s="177"/>
      <c r="L157" s="179"/>
      <c r="M157" s="179"/>
      <c r="N157" s="179"/>
      <c r="O157" s="169"/>
      <c r="P157" s="169"/>
      <c r="Q157" s="169"/>
      <c r="R157" s="169"/>
      <c r="S157" s="173"/>
    </row>
    <row r="158" spans="1:19" ht="11.25" customHeight="1" x14ac:dyDescent="0.2">
      <c r="A158" s="396" t="s">
        <v>281</v>
      </c>
      <c r="B158" s="384"/>
      <c r="C158" s="384"/>
      <c r="D158" s="384"/>
      <c r="E158" s="80">
        <f>SUM(F158:I158,'5.10b'!E158:H158)</f>
        <v>7896</v>
      </c>
      <c r="F158" s="67">
        <v>0</v>
      </c>
      <c r="G158" s="67">
        <v>0</v>
      </c>
      <c r="H158" s="67">
        <v>0</v>
      </c>
      <c r="I158" s="67">
        <v>0</v>
      </c>
      <c r="J158" s="148"/>
      <c r="K158" s="177"/>
      <c r="L158" s="179"/>
      <c r="M158" s="179"/>
      <c r="N158" s="179"/>
      <c r="O158" s="169"/>
      <c r="P158" s="169"/>
      <c r="Q158" s="169"/>
      <c r="R158" s="169"/>
      <c r="S158" s="173"/>
    </row>
    <row r="159" spans="1:19" ht="11.25" customHeight="1" x14ac:dyDescent="0.2">
      <c r="A159" s="383" t="s">
        <v>119</v>
      </c>
      <c r="B159" s="384"/>
      <c r="C159" s="384"/>
      <c r="D159" s="384"/>
      <c r="E159" s="80">
        <f>SUM(F159:I159,'5.10b'!E159:H159)</f>
        <v>17979</v>
      </c>
      <c r="F159" s="67">
        <v>0</v>
      </c>
      <c r="G159" s="67">
        <v>0</v>
      </c>
      <c r="H159" s="67">
        <v>0</v>
      </c>
      <c r="I159" s="67">
        <v>0</v>
      </c>
      <c r="J159" s="148"/>
      <c r="K159" s="177"/>
      <c r="L159" s="179"/>
      <c r="M159" s="179"/>
      <c r="N159" s="179"/>
      <c r="O159" s="169"/>
      <c r="P159" s="169"/>
      <c r="Q159" s="169"/>
      <c r="R159" s="169"/>
      <c r="S159" s="173"/>
    </row>
    <row r="160" spans="1:19" ht="11.25" customHeight="1" x14ac:dyDescent="0.2">
      <c r="A160" s="383" t="s">
        <v>120</v>
      </c>
      <c r="B160" s="384"/>
      <c r="C160" s="384"/>
      <c r="D160" s="384"/>
      <c r="E160" s="80">
        <f>SUM(F160:I160,'5.10b'!E160:H160)</f>
        <v>9245</v>
      </c>
      <c r="F160" s="67">
        <v>0</v>
      </c>
      <c r="G160" s="67">
        <v>0</v>
      </c>
      <c r="H160" s="67">
        <v>0</v>
      </c>
      <c r="I160" s="67">
        <v>0</v>
      </c>
      <c r="J160" s="148"/>
      <c r="K160" s="177"/>
      <c r="L160" s="179"/>
      <c r="M160" s="179"/>
      <c r="N160" s="179"/>
      <c r="O160" s="169"/>
      <c r="P160" s="169"/>
      <c r="Q160" s="169"/>
      <c r="R160" s="169"/>
      <c r="S160" s="173"/>
    </row>
    <row r="161" spans="1:19" ht="23.25" customHeight="1" x14ac:dyDescent="0.2">
      <c r="A161" s="380" t="s">
        <v>447</v>
      </c>
      <c r="B161" s="380"/>
      <c r="C161" s="380"/>
      <c r="D161" s="380"/>
      <c r="E161" s="80">
        <f>SUM(F161:I161,'5.10b'!E161:H161)</f>
        <v>33061</v>
      </c>
      <c r="F161" s="67">
        <f>SUM(F162:F162)</f>
        <v>0</v>
      </c>
      <c r="G161" s="67">
        <f>SUM(G162:G162)</f>
        <v>0</v>
      </c>
      <c r="H161" s="67">
        <f>SUM(H162:H162)</f>
        <v>0</v>
      </c>
      <c r="I161" s="67">
        <f>SUM(I162:I162)</f>
        <v>0</v>
      </c>
      <c r="J161" s="148"/>
      <c r="K161" s="178"/>
      <c r="L161" s="178"/>
      <c r="M161" s="178"/>
      <c r="N161" s="178"/>
      <c r="O161" s="169"/>
      <c r="P161" s="169"/>
      <c r="Q161" s="169"/>
      <c r="R161" s="169"/>
      <c r="S161" s="173"/>
    </row>
    <row r="162" spans="1:19" ht="23.25" customHeight="1" x14ac:dyDescent="0.2">
      <c r="A162" s="383" t="s">
        <v>134</v>
      </c>
      <c r="B162" s="384"/>
      <c r="C162" s="384"/>
      <c r="D162" s="384"/>
      <c r="E162" s="80">
        <f>SUM(F162:I162,'5.10b'!E162:H162)</f>
        <v>33061</v>
      </c>
      <c r="F162" s="67">
        <v>0</v>
      </c>
      <c r="G162" s="67">
        <v>0</v>
      </c>
      <c r="H162" s="67">
        <v>0</v>
      </c>
      <c r="I162" s="67">
        <v>0</v>
      </c>
      <c r="J162" s="148"/>
      <c r="O162" s="169"/>
      <c r="P162" s="169"/>
      <c r="Q162" s="169"/>
      <c r="R162" s="169"/>
      <c r="S162" s="173"/>
    </row>
    <row r="163" spans="1:19" ht="23.25" customHeight="1" x14ac:dyDescent="0.2">
      <c r="A163" s="380" t="s">
        <v>448</v>
      </c>
      <c r="B163" s="380"/>
      <c r="C163" s="380"/>
      <c r="D163" s="380"/>
      <c r="E163" s="80">
        <f>SUM(F163:I163,'5.10b'!E163:H163)</f>
        <v>19142</v>
      </c>
      <c r="F163" s="67">
        <f>SUM(F164:F165)</f>
        <v>0</v>
      </c>
      <c r="G163" s="67">
        <f>SUM(G164:G165)</f>
        <v>0</v>
      </c>
      <c r="H163" s="67">
        <f>SUM(H164:H165)</f>
        <v>0</v>
      </c>
      <c r="I163" s="67">
        <f>SUM(I164:I165)</f>
        <v>0</v>
      </c>
      <c r="J163" s="148"/>
      <c r="L163" s="178"/>
      <c r="M163" s="178"/>
      <c r="N163" s="178"/>
      <c r="O163" s="169"/>
      <c r="P163" s="169"/>
      <c r="Q163" s="169"/>
      <c r="R163" s="169"/>
      <c r="S163" s="173"/>
    </row>
    <row r="164" spans="1:19" ht="23.25" customHeight="1" x14ac:dyDescent="0.2">
      <c r="A164" s="383" t="s">
        <v>134</v>
      </c>
      <c r="B164" s="384"/>
      <c r="C164" s="384"/>
      <c r="D164" s="384"/>
      <c r="E164" s="80">
        <f>SUM(F164:I164,'5.10b'!E164:H164)</f>
        <v>18759</v>
      </c>
      <c r="F164" s="67">
        <v>0</v>
      </c>
      <c r="G164" s="67">
        <v>0</v>
      </c>
      <c r="H164" s="67">
        <v>0</v>
      </c>
      <c r="I164" s="67">
        <v>0</v>
      </c>
      <c r="J164" s="148"/>
      <c r="K164" s="177"/>
      <c r="L164" s="179"/>
      <c r="M164" s="179"/>
      <c r="N164" s="179"/>
      <c r="O164" s="169"/>
      <c r="P164" s="169"/>
      <c r="Q164" s="169"/>
      <c r="R164" s="169"/>
      <c r="S164" s="173"/>
    </row>
    <row r="165" spans="1:19" ht="11.25" customHeight="1" x14ac:dyDescent="0.2">
      <c r="A165" s="383" t="s">
        <v>120</v>
      </c>
      <c r="B165" s="384"/>
      <c r="C165" s="384"/>
      <c r="D165" s="384"/>
      <c r="E165" s="80">
        <f>SUM(F165:I165,'5.10b'!E165:H165)</f>
        <v>383</v>
      </c>
      <c r="F165" s="67">
        <v>0</v>
      </c>
      <c r="G165" s="67">
        <v>0</v>
      </c>
      <c r="H165" s="67">
        <v>0</v>
      </c>
      <c r="I165" s="67">
        <v>0</v>
      </c>
      <c r="J165" s="148"/>
      <c r="K165" s="177"/>
      <c r="L165" s="179"/>
      <c r="M165" s="179"/>
      <c r="N165" s="179"/>
      <c r="O165" s="169"/>
      <c r="P165" s="169"/>
      <c r="Q165" s="169"/>
      <c r="R165" s="169"/>
      <c r="S165" s="173"/>
    </row>
    <row r="166" spans="1:19" ht="23.25" customHeight="1" x14ac:dyDescent="0.2">
      <c r="A166" s="338" t="s">
        <v>449</v>
      </c>
      <c r="B166" s="338"/>
      <c r="C166" s="338"/>
      <c r="D166" s="338"/>
      <c r="E166" s="80">
        <f>SUM(F166:I166,'5.10b'!E166:H166)</f>
        <v>26544</v>
      </c>
      <c r="F166" s="81">
        <f>SUM(F167:F168)</f>
        <v>0</v>
      </c>
      <c r="G166" s="81">
        <f>SUM(G167:G168)</f>
        <v>0</v>
      </c>
      <c r="H166" s="81">
        <f>SUM(H167:H168)</f>
        <v>0</v>
      </c>
      <c r="I166" s="81">
        <f>SUM(I167:I168)</f>
        <v>0</v>
      </c>
      <c r="J166" s="148"/>
      <c r="K166" s="178"/>
      <c r="L166" s="178"/>
      <c r="M166" s="178"/>
      <c r="N166" s="178"/>
      <c r="O166" s="169"/>
      <c r="P166" s="169"/>
      <c r="Q166" s="169"/>
      <c r="R166" s="169"/>
      <c r="S166" s="173"/>
    </row>
    <row r="167" spans="1:19" ht="23.25" customHeight="1" x14ac:dyDescent="0.2">
      <c r="A167" s="396" t="s">
        <v>134</v>
      </c>
      <c r="B167" s="411"/>
      <c r="C167" s="411"/>
      <c r="D167" s="411"/>
      <c r="E167" s="80">
        <f>SUM(F167:I167,'5.10b'!E167:H167)</f>
        <v>25200</v>
      </c>
      <c r="F167" s="81">
        <v>0</v>
      </c>
      <c r="G167" s="81">
        <v>0</v>
      </c>
      <c r="H167" s="81">
        <v>0</v>
      </c>
      <c r="I167" s="81">
        <v>0</v>
      </c>
      <c r="J167" s="148"/>
      <c r="K167" s="177"/>
      <c r="L167" s="179"/>
      <c r="M167" s="179"/>
      <c r="N167" s="179"/>
      <c r="O167" s="169"/>
      <c r="P167" s="169"/>
      <c r="Q167" s="169"/>
      <c r="R167" s="169"/>
      <c r="S167" s="173"/>
    </row>
    <row r="168" spans="1:19" ht="11.25" customHeight="1" x14ac:dyDescent="0.2">
      <c r="A168" s="396" t="s">
        <v>120</v>
      </c>
      <c r="B168" s="411"/>
      <c r="C168" s="411"/>
      <c r="D168" s="411"/>
      <c r="E168" s="80">
        <f>SUM(F168:I168,'5.10b'!E168:H168)</f>
        <v>1344</v>
      </c>
      <c r="F168" s="81">
        <v>0</v>
      </c>
      <c r="G168" s="81">
        <v>0</v>
      </c>
      <c r="H168" s="81">
        <v>0</v>
      </c>
      <c r="I168" s="81">
        <v>0</v>
      </c>
      <c r="J168" s="148"/>
      <c r="K168" s="177"/>
      <c r="L168" s="179"/>
      <c r="M168" s="179"/>
      <c r="N168" s="179"/>
      <c r="O168" s="169"/>
      <c r="P168" s="169"/>
      <c r="Q168" s="169"/>
      <c r="R168" s="169"/>
      <c r="S168" s="173"/>
    </row>
    <row r="169" spans="1:19" ht="23.25" customHeight="1" x14ac:dyDescent="0.2">
      <c r="A169" s="338" t="s">
        <v>450</v>
      </c>
      <c r="B169" s="338"/>
      <c r="C169" s="338"/>
      <c r="D169" s="338"/>
      <c r="E169" s="80">
        <f>SUM(F169:I169,'5.10b'!E169:H169)</f>
        <v>30128</v>
      </c>
      <c r="F169" s="81">
        <f>SUM(F170:F171)</f>
        <v>0</v>
      </c>
      <c r="G169" s="81">
        <f>SUM(G170:G171)</f>
        <v>0</v>
      </c>
      <c r="H169" s="81">
        <f>SUM(H170:H171)</f>
        <v>0</v>
      </c>
      <c r="I169" s="81">
        <f>SUM(I170:I171)</f>
        <v>0</v>
      </c>
      <c r="J169" s="148"/>
      <c r="K169" s="178"/>
      <c r="L169" s="178"/>
      <c r="M169" s="178"/>
      <c r="N169" s="178"/>
      <c r="O169" s="169"/>
      <c r="P169" s="169"/>
      <c r="Q169" s="169"/>
      <c r="R169" s="169"/>
      <c r="S169" s="173"/>
    </row>
    <row r="170" spans="1:19" ht="23.25" customHeight="1" x14ac:dyDescent="0.2">
      <c r="A170" s="396" t="s">
        <v>134</v>
      </c>
      <c r="B170" s="411"/>
      <c r="C170" s="411"/>
      <c r="D170" s="411"/>
      <c r="E170" s="80">
        <f>SUM(F170:I170,'5.10b'!E170:H170)</f>
        <v>28140</v>
      </c>
      <c r="F170" s="81">
        <v>0</v>
      </c>
      <c r="G170" s="81">
        <v>0</v>
      </c>
      <c r="H170" s="81">
        <v>0</v>
      </c>
      <c r="I170" s="81">
        <v>0</v>
      </c>
      <c r="J170" s="148"/>
      <c r="K170" s="177"/>
      <c r="L170" s="179"/>
      <c r="M170" s="179"/>
      <c r="N170" s="179"/>
      <c r="O170" s="169"/>
      <c r="P170" s="169"/>
      <c r="Q170" s="169"/>
      <c r="R170" s="169"/>
      <c r="S170" s="173"/>
    </row>
    <row r="171" spans="1:19" ht="11.25" customHeight="1" x14ac:dyDescent="0.2">
      <c r="A171" s="396" t="s">
        <v>120</v>
      </c>
      <c r="B171" s="411"/>
      <c r="C171" s="411"/>
      <c r="D171" s="411"/>
      <c r="E171" s="80">
        <f>SUM(F171:I171,'5.10b'!E171:H171)</f>
        <v>1988</v>
      </c>
      <c r="F171" s="81">
        <v>0</v>
      </c>
      <c r="G171" s="81">
        <v>0</v>
      </c>
      <c r="H171" s="81">
        <v>0</v>
      </c>
      <c r="I171" s="81">
        <v>0</v>
      </c>
      <c r="J171" s="148"/>
      <c r="K171" s="177"/>
      <c r="L171" s="179"/>
      <c r="M171" s="179"/>
      <c r="N171" s="179"/>
      <c r="O171" s="169"/>
      <c r="P171" s="169"/>
      <c r="Q171" s="169"/>
      <c r="R171" s="169"/>
      <c r="S171" s="173"/>
    </row>
    <row r="172" spans="1:19" ht="23.25" customHeight="1" x14ac:dyDescent="0.2">
      <c r="A172" s="338" t="s">
        <v>451</v>
      </c>
      <c r="B172" s="338"/>
      <c r="C172" s="338"/>
      <c r="D172" s="338"/>
      <c r="E172" s="80">
        <f>SUM(F172:I172,'5.10b'!E172:H172)</f>
        <v>4267</v>
      </c>
      <c r="F172" s="81">
        <f>SUM(F173:F174)</f>
        <v>0</v>
      </c>
      <c r="G172" s="81">
        <f>SUM(G173:G174)</f>
        <v>0</v>
      </c>
      <c r="H172" s="81">
        <f>SUM(H173:H174)</f>
        <v>0</v>
      </c>
      <c r="I172" s="81">
        <f>SUM(I173:I174)</f>
        <v>0</v>
      </c>
      <c r="J172" s="148"/>
      <c r="K172" s="178"/>
      <c r="L172" s="178"/>
      <c r="M172" s="178"/>
      <c r="N172" s="178"/>
      <c r="O172" s="169"/>
      <c r="P172" s="169"/>
      <c r="Q172" s="169"/>
      <c r="R172" s="169"/>
      <c r="S172" s="173"/>
    </row>
    <row r="173" spans="1:19" ht="23.25" customHeight="1" x14ac:dyDescent="0.2">
      <c r="A173" s="396" t="s">
        <v>134</v>
      </c>
      <c r="B173" s="411"/>
      <c r="C173" s="411"/>
      <c r="D173" s="411"/>
      <c r="E173" s="80">
        <f>SUM(F173:I173,'5.10b'!E173:H173)</f>
        <v>4170</v>
      </c>
      <c r="F173" s="81">
        <v>0</v>
      </c>
      <c r="G173" s="81">
        <v>0</v>
      </c>
      <c r="H173" s="81">
        <v>0</v>
      </c>
      <c r="I173" s="81">
        <v>0</v>
      </c>
      <c r="J173" s="148"/>
      <c r="K173" s="174"/>
      <c r="L173" s="175"/>
      <c r="M173" s="175"/>
      <c r="N173" s="175"/>
      <c r="O173" s="148"/>
      <c r="P173" s="148"/>
      <c r="Q173" s="148"/>
      <c r="R173" s="148"/>
      <c r="S173" s="173"/>
    </row>
    <row r="174" spans="1:19" ht="11.25" customHeight="1" x14ac:dyDescent="0.2">
      <c r="A174" s="396" t="s">
        <v>120</v>
      </c>
      <c r="B174" s="411"/>
      <c r="C174" s="411"/>
      <c r="D174" s="411"/>
      <c r="E174" s="80">
        <f>SUM(F174:I174,'5.10b'!E174:H174)</f>
        <v>97</v>
      </c>
      <c r="F174" s="81">
        <v>0</v>
      </c>
      <c r="G174" s="81">
        <v>0</v>
      </c>
      <c r="H174" s="81">
        <v>0</v>
      </c>
      <c r="I174" s="81">
        <v>0</v>
      </c>
      <c r="J174" s="148"/>
      <c r="K174" s="174"/>
      <c r="L174" s="175"/>
      <c r="M174" s="175"/>
      <c r="N174" s="175"/>
      <c r="O174" s="148"/>
      <c r="P174" s="148"/>
      <c r="Q174" s="148"/>
      <c r="R174" s="148"/>
      <c r="S174" s="173"/>
    </row>
    <row r="175" spans="1:19" ht="23.25" customHeight="1" x14ac:dyDescent="0.2">
      <c r="A175" s="338" t="s">
        <v>452</v>
      </c>
      <c r="B175" s="338"/>
      <c r="C175" s="338"/>
      <c r="D175" s="338"/>
      <c r="E175" s="80">
        <f>SUM(F175:I175,'5.10b'!E175:H175)</f>
        <v>12243</v>
      </c>
      <c r="F175" s="81">
        <f>SUM(F176:F177)</f>
        <v>0</v>
      </c>
      <c r="G175" s="81">
        <f>SUM(G176:G177)</f>
        <v>0</v>
      </c>
      <c r="H175" s="81">
        <f>SUM(H176:H177)</f>
        <v>0</v>
      </c>
      <c r="I175" s="81">
        <f>SUM(I176:I177)</f>
        <v>0</v>
      </c>
      <c r="J175" s="148"/>
      <c r="K175" s="172"/>
      <c r="L175" s="172"/>
      <c r="M175" s="172"/>
      <c r="N175" s="172"/>
      <c r="O175" s="148"/>
      <c r="P175" s="148"/>
      <c r="Q175" s="148"/>
      <c r="R175" s="148"/>
      <c r="S175" s="173"/>
    </row>
    <row r="176" spans="1:19" ht="23.25" customHeight="1" x14ac:dyDescent="0.2">
      <c r="A176" s="396" t="s">
        <v>134</v>
      </c>
      <c r="B176" s="411"/>
      <c r="C176" s="411"/>
      <c r="D176" s="411"/>
      <c r="E176" s="80">
        <f>SUM(F176:I176,'5.10b'!E176:H176)</f>
        <v>11223</v>
      </c>
      <c r="F176" s="81">
        <v>0</v>
      </c>
      <c r="G176" s="81">
        <v>0</v>
      </c>
      <c r="H176" s="81">
        <v>0</v>
      </c>
      <c r="I176" s="81">
        <v>0</v>
      </c>
      <c r="J176" s="148"/>
      <c r="K176" s="174"/>
      <c r="L176" s="175"/>
      <c r="M176" s="175"/>
      <c r="N176" s="175"/>
      <c r="O176" s="148"/>
      <c r="P176" s="148"/>
      <c r="Q176" s="148"/>
      <c r="R176" s="148"/>
      <c r="S176" s="173"/>
    </row>
    <row r="177" spans="1:19" ht="11.25" customHeight="1" x14ac:dyDescent="0.2">
      <c r="A177" s="396" t="s">
        <v>120</v>
      </c>
      <c r="B177" s="411"/>
      <c r="C177" s="411"/>
      <c r="D177" s="411"/>
      <c r="E177" s="80">
        <f>SUM(F177:I177,'5.10b'!E177:H177)</f>
        <v>1020</v>
      </c>
      <c r="F177" s="81">
        <v>0</v>
      </c>
      <c r="G177" s="81">
        <v>0</v>
      </c>
      <c r="H177" s="81">
        <v>0</v>
      </c>
      <c r="I177" s="81">
        <v>0</v>
      </c>
      <c r="J177" s="148"/>
      <c r="K177" s="174"/>
      <c r="L177" s="175"/>
      <c r="M177" s="175"/>
      <c r="N177" s="175"/>
      <c r="O177" s="148"/>
      <c r="P177" s="148"/>
      <c r="Q177" s="148"/>
      <c r="R177" s="148"/>
      <c r="S177" s="173"/>
    </row>
    <row r="178" spans="1:19" ht="23.25" customHeight="1" x14ac:dyDescent="0.2">
      <c r="A178" s="338" t="s">
        <v>453</v>
      </c>
      <c r="B178" s="338"/>
      <c r="C178" s="338"/>
      <c r="D178" s="338"/>
      <c r="E178" s="80">
        <f>SUM(F178:I178,'5.10b'!E178:H178)</f>
        <v>9256</v>
      </c>
      <c r="F178" s="81">
        <f>SUM(F179:F180)</f>
        <v>0</v>
      </c>
      <c r="G178" s="81">
        <f>SUM(G179:G180)</f>
        <v>0</v>
      </c>
      <c r="H178" s="81">
        <f>SUM(H179:H180)</f>
        <v>0</v>
      </c>
      <c r="I178" s="81">
        <f>SUM(I179:I180)</f>
        <v>0</v>
      </c>
      <c r="J178" s="148"/>
      <c r="K178" s="172"/>
      <c r="L178" s="172"/>
      <c r="M178" s="172"/>
      <c r="N178" s="172"/>
      <c r="O178" s="148"/>
      <c r="P178" s="148"/>
      <c r="Q178" s="148"/>
      <c r="R178" s="148"/>
      <c r="S178" s="173"/>
    </row>
    <row r="179" spans="1:19" ht="23.25" customHeight="1" x14ac:dyDescent="0.2">
      <c r="A179" s="396" t="s">
        <v>134</v>
      </c>
      <c r="B179" s="411"/>
      <c r="C179" s="411"/>
      <c r="D179" s="411"/>
      <c r="E179" s="80">
        <f>SUM(F179:I179,'5.10b'!E179:H179)</f>
        <v>7573</v>
      </c>
      <c r="F179" s="81">
        <v>0</v>
      </c>
      <c r="G179" s="81">
        <v>0</v>
      </c>
      <c r="H179" s="81">
        <v>0</v>
      </c>
      <c r="I179" s="81">
        <v>0</v>
      </c>
      <c r="J179" s="148"/>
      <c r="K179" s="174"/>
      <c r="L179" s="175"/>
      <c r="M179" s="175"/>
      <c r="N179" s="175"/>
      <c r="O179" s="148"/>
      <c r="P179" s="148"/>
      <c r="Q179" s="148"/>
      <c r="R179" s="148"/>
      <c r="S179" s="173"/>
    </row>
    <row r="180" spans="1:19" ht="11.25" customHeight="1" x14ac:dyDescent="0.2">
      <c r="A180" s="396" t="s">
        <v>120</v>
      </c>
      <c r="B180" s="411"/>
      <c r="C180" s="411"/>
      <c r="D180" s="411"/>
      <c r="E180" s="80">
        <f>SUM(F180:I180,'5.10b'!E180:H180)</f>
        <v>1683</v>
      </c>
      <c r="F180" s="81">
        <v>0</v>
      </c>
      <c r="G180" s="81">
        <v>0</v>
      </c>
      <c r="H180" s="81">
        <v>0</v>
      </c>
      <c r="I180" s="81">
        <v>0</v>
      </c>
      <c r="J180" s="148"/>
      <c r="K180" s="174"/>
      <c r="L180" s="175"/>
      <c r="M180" s="175"/>
      <c r="N180" s="175"/>
      <c r="O180" s="148"/>
      <c r="P180" s="148"/>
      <c r="Q180" s="148"/>
      <c r="R180" s="148"/>
      <c r="S180" s="173"/>
    </row>
    <row r="181" spans="1:19" ht="23.25" customHeight="1" x14ac:dyDescent="0.2">
      <c r="A181" s="338" t="s">
        <v>454</v>
      </c>
      <c r="B181" s="338"/>
      <c r="C181" s="338"/>
      <c r="D181" s="338"/>
      <c r="E181" s="80">
        <f>SUM(F181:I181,'5.10b'!E181:H181)</f>
        <v>19784</v>
      </c>
      <c r="F181" s="81">
        <f>SUM(F182:F183)</f>
        <v>0</v>
      </c>
      <c r="G181" s="81">
        <f>SUM(G182:G183)</f>
        <v>0</v>
      </c>
      <c r="H181" s="81">
        <f>SUM(H182:H183)</f>
        <v>0</v>
      </c>
      <c r="I181" s="81">
        <f>SUM(I182:I183)</f>
        <v>0</v>
      </c>
      <c r="J181" s="148"/>
      <c r="K181" s="172"/>
      <c r="L181" s="172"/>
      <c r="M181" s="172"/>
      <c r="N181" s="172"/>
      <c r="O181" s="148"/>
      <c r="P181" s="148"/>
      <c r="Q181" s="148"/>
      <c r="R181" s="148"/>
      <c r="S181" s="173"/>
    </row>
    <row r="182" spans="1:19" ht="23.25" customHeight="1" x14ac:dyDescent="0.2">
      <c r="A182" s="396" t="s">
        <v>134</v>
      </c>
      <c r="B182" s="411"/>
      <c r="C182" s="411"/>
      <c r="D182" s="411"/>
      <c r="E182" s="80">
        <f>SUM(F182:I182,'5.10b'!E182:H182)</f>
        <v>18936</v>
      </c>
      <c r="F182" s="81">
        <v>0</v>
      </c>
      <c r="G182" s="81">
        <v>0</v>
      </c>
      <c r="H182" s="81">
        <v>0</v>
      </c>
      <c r="I182" s="81">
        <v>0</v>
      </c>
      <c r="J182" s="148"/>
      <c r="K182" s="174"/>
      <c r="L182" s="175"/>
      <c r="M182" s="175"/>
      <c r="N182" s="175"/>
      <c r="O182" s="148"/>
      <c r="P182" s="148"/>
      <c r="Q182" s="148"/>
      <c r="R182" s="148"/>
      <c r="S182" s="173"/>
    </row>
    <row r="183" spans="1:19" ht="11.25" customHeight="1" x14ac:dyDescent="0.2">
      <c r="A183" s="396" t="s">
        <v>120</v>
      </c>
      <c r="B183" s="411"/>
      <c r="C183" s="411"/>
      <c r="D183" s="411"/>
      <c r="E183" s="80">
        <f>SUM(F183:I183,'5.10b'!E183:H183)</f>
        <v>848</v>
      </c>
      <c r="F183" s="81">
        <v>0</v>
      </c>
      <c r="G183" s="81">
        <v>0</v>
      </c>
      <c r="H183" s="81">
        <v>0</v>
      </c>
      <c r="I183" s="81">
        <v>0</v>
      </c>
      <c r="J183" s="148"/>
      <c r="K183" s="174"/>
      <c r="L183" s="175"/>
      <c r="M183" s="175"/>
      <c r="N183" s="175"/>
      <c r="O183" s="148"/>
      <c r="P183" s="148"/>
      <c r="Q183" s="148"/>
      <c r="R183" s="148"/>
      <c r="S183" s="173"/>
    </row>
    <row r="184" spans="1:19" ht="23.25" customHeight="1" x14ac:dyDescent="0.2">
      <c r="A184" s="338" t="s">
        <v>455</v>
      </c>
      <c r="B184" s="338"/>
      <c r="C184" s="338"/>
      <c r="D184" s="338"/>
      <c r="E184" s="80">
        <f>SUM(F184:I184,'5.10b'!E184:H184)</f>
        <v>217190</v>
      </c>
      <c r="F184" s="81">
        <f>SUM(F185:F188)</f>
        <v>133554</v>
      </c>
      <c r="G184" s="81">
        <f>SUM(G185:G188)</f>
        <v>9928</v>
      </c>
      <c r="H184" s="81">
        <f>SUM(H185:H188)</f>
        <v>0</v>
      </c>
      <c r="I184" s="81">
        <f>SUM(I185:I188)</f>
        <v>0</v>
      </c>
      <c r="J184" s="148"/>
      <c r="K184" s="172"/>
      <c r="L184" s="172"/>
      <c r="M184" s="172"/>
      <c r="N184" s="172"/>
      <c r="O184" s="148"/>
      <c r="P184" s="148"/>
      <c r="Q184" s="148"/>
      <c r="R184" s="148"/>
      <c r="S184" s="173"/>
    </row>
    <row r="185" spans="1:19" ht="23.25" customHeight="1" x14ac:dyDescent="0.2">
      <c r="A185" s="396" t="s">
        <v>134</v>
      </c>
      <c r="B185" s="411"/>
      <c r="C185" s="411"/>
      <c r="D185" s="411"/>
      <c r="E185" s="80">
        <f>SUM(F185:I185,'5.10b'!E185:H185)</f>
        <v>167908</v>
      </c>
      <c r="F185" s="81">
        <v>100989</v>
      </c>
      <c r="G185" s="81">
        <v>9928</v>
      </c>
      <c r="H185" s="81">
        <v>0</v>
      </c>
      <c r="I185" s="81">
        <v>0</v>
      </c>
      <c r="J185" s="148"/>
      <c r="K185" s="174"/>
      <c r="L185" s="175"/>
      <c r="M185" s="175"/>
      <c r="N185" s="175"/>
      <c r="O185" s="148"/>
      <c r="P185" s="148"/>
      <c r="Q185" s="148"/>
      <c r="R185" s="148"/>
      <c r="S185" s="173"/>
    </row>
    <row r="186" spans="1:19" ht="11.25" customHeight="1" x14ac:dyDescent="0.2">
      <c r="A186" s="396" t="s">
        <v>281</v>
      </c>
      <c r="B186" s="411"/>
      <c r="C186" s="411"/>
      <c r="D186" s="411"/>
      <c r="E186" s="80">
        <f>SUM(F186:I186,'5.10b'!E186:H186)</f>
        <v>6951</v>
      </c>
      <c r="F186" s="81">
        <v>0</v>
      </c>
      <c r="G186" s="81">
        <v>0</v>
      </c>
      <c r="H186" s="81">
        <v>0</v>
      </c>
      <c r="I186" s="81">
        <v>0</v>
      </c>
      <c r="J186" s="148"/>
      <c r="K186" s="177"/>
      <c r="L186" s="175"/>
      <c r="M186" s="175"/>
      <c r="N186" s="175"/>
      <c r="O186" s="148"/>
      <c r="P186" s="148"/>
      <c r="Q186" s="148"/>
      <c r="R186" s="148"/>
      <c r="S186" s="173"/>
    </row>
    <row r="187" spans="1:19" ht="11.25" customHeight="1" x14ac:dyDescent="0.2">
      <c r="A187" s="396" t="s">
        <v>119</v>
      </c>
      <c r="B187" s="411"/>
      <c r="C187" s="411"/>
      <c r="D187" s="411"/>
      <c r="E187" s="80">
        <f>SUM(F187:I187,'5.10b'!E187:H187)</f>
        <v>30368</v>
      </c>
      <c r="F187" s="81">
        <v>25016</v>
      </c>
      <c r="G187" s="81">
        <v>0</v>
      </c>
      <c r="H187" s="81">
        <v>0</v>
      </c>
      <c r="I187" s="81">
        <v>0</v>
      </c>
      <c r="J187" s="148"/>
      <c r="K187" s="174"/>
      <c r="L187" s="175"/>
      <c r="M187" s="175"/>
      <c r="N187" s="175"/>
      <c r="O187" s="148"/>
      <c r="P187" s="148"/>
      <c r="Q187" s="148"/>
      <c r="R187" s="148"/>
      <c r="S187" s="173"/>
    </row>
    <row r="188" spans="1:19" ht="11.25" customHeight="1" x14ac:dyDescent="0.2">
      <c r="A188" s="396" t="s">
        <v>120</v>
      </c>
      <c r="B188" s="411"/>
      <c r="C188" s="411"/>
      <c r="D188" s="411"/>
      <c r="E188" s="80">
        <f>SUM(F188:I188,'5.10b'!E188:H188)</f>
        <v>11963</v>
      </c>
      <c r="F188" s="81">
        <v>7549</v>
      </c>
      <c r="G188" s="81">
        <v>0</v>
      </c>
      <c r="H188" s="81">
        <v>0</v>
      </c>
      <c r="I188" s="81">
        <v>0</v>
      </c>
      <c r="J188" s="148"/>
      <c r="K188" s="174"/>
      <c r="L188" s="175"/>
      <c r="M188" s="175"/>
      <c r="N188" s="175"/>
      <c r="O188" s="148"/>
      <c r="P188" s="148"/>
      <c r="Q188" s="148"/>
      <c r="R188" s="148"/>
      <c r="S188" s="173"/>
    </row>
    <row r="189" spans="1:19" ht="23.25" customHeight="1" x14ac:dyDescent="0.2">
      <c r="A189" s="338" t="s">
        <v>456</v>
      </c>
      <c r="B189" s="338"/>
      <c r="C189" s="338"/>
      <c r="D189" s="338"/>
      <c r="E189" s="80">
        <f>SUM(F189:I189,'5.10b'!E189:H189)</f>
        <v>1534825</v>
      </c>
      <c r="F189" s="81">
        <f>SUM(F190:F193)</f>
        <v>1032436</v>
      </c>
      <c r="G189" s="81">
        <f>SUM(G190:G193)</f>
        <v>62928</v>
      </c>
      <c r="H189" s="81">
        <f>SUM(H190:H193)</f>
        <v>166092</v>
      </c>
      <c r="I189" s="81">
        <f>SUM(I190:I193)</f>
        <v>0</v>
      </c>
      <c r="J189" s="148"/>
      <c r="K189" s="172"/>
      <c r="L189" s="172"/>
      <c r="M189" s="172"/>
      <c r="N189" s="172"/>
      <c r="O189" s="148"/>
      <c r="P189" s="148"/>
      <c r="Q189" s="148"/>
      <c r="R189" s="148"/>
      <c r="S189" s="173"/>
    </row>
    <row r="190" spans="1:19" ht="23.25" customHeight="1" x14ac:dyDescent="0.2">
      <c r="A190" s="396" t="s">
        <v>134</v>
      </c>
      <c r="B190" s="411"/>
      <c r="C190" s="411"/>
      <c r="D190" s="411"/>
      <c r="E190" s="80">
        <f>SUM(F190:I190,'5.10b'!E190:H190)</f>
        <v>809177</v>
      </c>
      <c r="F190" s="81">
        <v>510357</v>
      </c>
      <c r="G190" s="81">
        <v>34140</v>
      </c>
      <c r="H190" s="81">
        <v>83996</v>
      </c>
      <c r="I190" s="81">
        <v>0</v>
      </c>
      <c r="J190" s="148"/>
      <c r="K190" s="174"/>
      <c r="L190" s="175"/>
      <c r="M190" s="175"/>
      <c r="N190" s="175"/>
      <c r="O190" s="148"/>
      <c r="P190" s="148"/>
      <c r="Q190" s="148"/>
      <c r="R190" s="148"/>
      <c r="S190" s="173"/>
    </row>
    <row r="191" spans="1:19" ht="11.25" customHeight="1" x14ac:dyDescent="0.2">
      <c r="A191" s="396" t="s">
        <v>281</v>
      </c>
      <c r="B191" s="411"/>
      <c r="C191" s="411"/>
      <c r="D191" s="411"/>
      <c r="E191" s="80">
        <f>SUM(F191:I191,'5.10b'!E191:H191)</f>
        <v>381590</v>
      </c>
      <c r="F191" s="81">
        <v>281611</v>
      </c>
      <c r="G191" s="81">
        <v>21058</v>
      </c>
      <c r="H191" s="81">
        <v>45485</v>
      </c>
      <c r="I191" s="81">
        <v>0</v>
      </c>
      <c r="J191" s="148"/>
      <c r="K191" s="177"/>
      <c r="L191" s="175"/>
      <c r="M191" s="175"/>
      <c r="N191" s="175"/>
      <c r="O191" s="148"/>
      <c r="P191" s="148"/>
      <c r="Q191" s="148"/>
      <c r="R191" s="148"/>
      <c r="S191" s="173"/>
    </row>
    <row r="192" spans="1:19" ht="11.25" customHeight="1" x14ac:dyDescent="0.2">
      <c r="A192" s="396" t="s">
        <v>119</v>
      </c>
      <c r="B192" s="411"/>
      <c r="C192" s="411"/>
      <c r="D192" s="411"/>
      <c r="E192" s="80">
        <f>SUM(F192:I192,'5.10b'!E192:H192)</f>
        <v>190395</v>
      </c>
      <c r="F192" s="81">
        <v>128572</v>
      </c>
      <c r="G192" s="81">
        <v>3781</v>
      </c>
      <c r="H192" s="81">
        <v>22859</v>
      </c>
      <c r="I192" s="81">
        <v>0</v>
      </c>
      <c r="J192" s="148"/>
      <c r="K192" s="174"/>
      <c r="L192" s="175"/>
      <c r="M192" s="175"/>
      <c r="N192" s="175"/>
      <c r="O192" s="148"/>
      <c r="P192" s="148"/>
      <c r="Q192" s="148"/>
      <c r="R192" s="148"/>
      <c r="S192" s="173"/>
    </row>
    <row r="193" spans="1:19" ht="11.25" customHeight="1" x14ac:dyDescent="0.2">
      <c r="A193" s="396" t="s">
        <v>120</v>
      </c>
      <c r="B193" s="411"/>
      <c r="C193" s="411"/>
      <c r="D193" s="411"/>
      <c r="E193" s="80">
        <f>SUM(F193:I193,'5.10b'!E193:H193)</f>
        <v>153663</v>
      </c>
      <c r="F193" s="81">
        <v>111896</v>
      </c>
      <c r="G193" s="81">
        <v>3949</v>
      </c>
      <c r="H193" s="81">
        <v>13752</v>
      </c>
      <c r="I193" s="81">
        <v>0</v>
      </c>
      <c r="J193" s="148"/>
      <c r="K193" s="174"/>
      <c r="L193" s="175"/>
      <c r="M193" s="175"/>
      <c r="N193" s="175"/>
      <c r="O193" s="148"/>
      <c r="P193" s="148"/>
      <c r="Q193" s="148"/>
      <c r="R193" s="148"/>
      <c r="S193" s="173"/>
    </row>
    <row r="194" spans="1:19" ht="23.25" customHeight="1" x14ac:dyDescent="0.2">
      <c r="A194" s="338" t="s">
        <v>457</v>
      </c>
      <c r="B194" s="338"/>
      <c r="C194" s="338"/>
      <c r="D194" s="338"/>
      <c r="E194" s="80">
        <f>SUM(F194:I194,'5.10b'!E194:H194)</f>
        <v>41827</v>
      </c>
      <c r="F194" s="81">
        <f>SUM(F195:F197)</f>
        <v>0</v>
      </c>
      <c r="G194" s="81">
        <f>SUM(G195:G197)</f>
        <v>0</v>
      </c>
      <c r="H194" s="81">
        <f>SUM(H195:H197)</f>
        <v>0</v>
      </c>
      <c r="I194" s="81">
        <f>SUM(I195:I197)</f>
        <v>3085</v>
      </c>
      <c r="J194" s="148"/>
      <c r="K194" s="172"/>
      <c r="L194" s="172"/>
      <c r="M194" s="172"/>
      <c r="N194" s="172"/>
      <c r="O194" s="148"/>
      <c r="P194" s="148"/>
      <c r="Q194" s="148"/>
      <c r="R194" s="148"/>
      <c r="S194" s="173"/>
    </row>
    <row r="195" spans="1:19" ht="23.25" customHeight="1" x14ac:dyDescent="0.2">
      <c r="A195" s="396" t="s">
        <v>134</v>
      </c>
      <c r="B195" s="411"/>
      <c r="C195" s="411"/>
      <c r="D195" s="411"/>
      <c r="E195" s="80">
        <f>SUM(F195:I195,'5.10b'!E195:H195)</f>
        <v>38030</v>
      </c>
      <c r="F195" s="81">
        <v>0</v>
      </c>
      <c r="G195" s="81">
        <v>0</v>
      </c>
      <c r="H195" s="81">
        <v>0</v>
      </c>
      <c r="I195" s="81">
        <v>2168</v>
      </c>
      <c r="J195" s="148"/>
      <c r="K195" s="174"/>
      <c r="L195" s="179"/>
      <c r="M195" s="179"/>
      <c r="N195" s="179"/>
      <c r="O195" s="181"/>
      <c r="P195" s="181"/>
      <c r="Q195" s="181"/>
      <c r="R195" s="181"/>
      <c r="S195" s="173"/>
    </row>
    <row r="196" spans="1:19" ht="11.25" customHeight="1" x14ac:dyDescent="0.2">
      <c r="A196" s="396" t="s">
        <v>119</v>
      </c>
      <c r="B196" s="411"/>
      <c r="C196" s="411"/>
      <c r="D196" s="411"/>
      <c r="E196" s="80">
        <f>SUM(F196:I196,'5.10b'!E196:H196)</f>
        <v>15</v>
      </c>
      <c r="F196" s="81">
        <v>0</v>
      </c>
      <c r="G196" s="81">
        <v>0</v>
      </c>
      <c r="H196" s="81">
        <v>0</v>
      </c>
      <c r="I196" s="81">
        <v>15</v>
      </c>
      <c r="J196" s="148"/>
      <c r="K196" s="174"/>
      <c r="L196" s="179"/>
      <c r="M196" s="179"/>
      <c r="N196" s="179"/>
      <c r="O196" s="181"/>
      <c r="P196" s="181"/>
      <c r="Q196" s="181"/>
      <c r="R196" s="181"/>
      <c r="S196" s="173"/>
    </row>
    <row r="197" spans="1:19" ht="11.25" customHeight="1" x14ac:dyDescent="0.2">
      <c r="A197" s="396" t="s">
        <v>120</v>
      </c>
      <c r="B197" s="411"/>
      <c r="C197" s="411"/>
      <c r="D197" s="411"/>
      <c r="E197" s="80">
        <f>SUM(F197:I197,'5.10b'!E197:H197)</f>
        <v>3782</v>
      </c>
      <c r="F197" s="81">
        <v>0</v>
      </c>
      <c r="G197" s="81">
        <v>0</v>
      </c>
      <c r="H197" s="81">
        <v>0</v>
      </c>
      <c r="I197" s="81">
        <v>902</v>
      </c>
      <c r="J197" s="148"/>
      <c r="K197" s="174"/>
      <c r="L197" s="179"/>
      <c r="M197" s="179"/>
      <c r="N197" s="179"/>
      <c r="O197" s="181"/>
      <c r="P197" s="181"/>
      <c r="Q197" s="181"/>
      <c r="R197" s="181"/>
      <c r="S197" s="173"/>
    </row>
    <row r="198" spans="1:19" ht="23.25" customHeight="1" x14ac:dyDescent="0.2">
      <c r="A198" s="338" t="s">
        <v>458</v>
      </c>
      <c r="B198" s="338"/>
      <c r="C198" s="338"/>
      <c r="D198" s="338"/>
      <c r="E198" s="80">
        <f>SUM(F198:I198,'5.10b'!E198:H198)</f>
        <v>8436</v>
      </c>
      <c r="F198" s="81">
        <f>SUM(F199:F200)</f>
        <v>0</v>
      </c>
      <c r="G198" s="81">
        <f>SUM(G199:G200)</f>
        <v>0</v>
      </c>
      <c r="H198" s="81">
        <f>SUM(H199:H200)</f>
        <v>0</v>
      </c>
      <c r="I198" s="81">
        <f>SUM(I199:I200)</f>
        <v>0</v>
      </c>
      <c r="N198" s="183"/>
      <c r="O198" s="181"/>
      <c r="P198" s="181"/>
      <c r="Q198" s="181"/>
      <c r="R198" s="181"/>
      <c r="S198" s="173"/>
    </row>
    <row r="199" spans="1:19" ht="23.25" customHeight="1" x14ac:dyDescent="0.2">
      <c r="A199" s="396" t="s">
        <v>134</v>
      </c>
      <c r="B199" s="411"/>
      <c r="C199" s="411"/>
      <c r="D199" s="411"/>
      <c r="E199" s="80">
        <f>SUM(F199:I199,'5.10b'!E199:H199)</f>
        <v>7103</v>
      </c>
      <c r="F199" s="81">
        <v>0</v>
      </c>
      <c r="G199" s="81">
        <v>0</v>
      </c>
      <c r="H199" s="81">
        <v>0</v>
      </c>
      <c r="I199" s="81">
        <v>0</v>
      </c>
      <c r="K199" s="174"/>
      <c r="L199" s="179"/>
      <c r="M199" s="179"/>
      <c r="N199" s="179"/>
      <c r="O199" s="181"/>
      <c r="P199" s="181"/>
      <c r="Q199" s="181"/>
      <c r="R199" s="181"/>
      <c r="S199" s="173"/>
    </row>
    <row r="200" spans="1:19" ht="11.25" customHeight="1" x14ac:dyDescent="0.2">
      <c r="A200" s="383" t="s">
        <v>120</v>
      </c>
      <c r="B200" s="384"/>
      <c r="C200" s="384"/>
      <c r="D200" s="384"/>
      <c r="E200" s="80">
        <f>SUM(F200:I200,'5.10b'!E200:H200)</f>
        <v>1333</v>
      </c>
      <c r="F200" s="67">
        <v>0</v>
      </c>
      <c r="G200" s="67">
        <v>0</v>
      </c>
      <c r="H200" s="67">
        <v>0</v>
      </c>
      <c r="I200" s="67">
        <v>0</v>
      </c>
      <c r="J200" s="148"/>
      <c r="K200" s="174"/>
      <c r="L200" s="179"/>
      <c r="M200" s="179"/>
      <c r="N200" s="179"/>
      <c r="O200" s="181"/>
      <c r="P200" s="181"/>
      <c r="Q200" s="181"/>
      <c r="R200" s="181"/>
      <c r="S200" s="173"/>
    </row>
    <row r="201" spans="1:19" ht="23.25" customHeight="1" x14ac:dyDescent="0.2">
      <c r="A201" s="338" t="s">
        <v>459</v>
      </c>
      <c r="B201" s="338"/>
      <c r="C201" s="338"/>
      <c r="D201" s="338"/>
      <c r="E201" s="80">
        <f>SUM(F201:I201,'5.10b'!E201:H201)</f>
        <v>13073</v>
      </c>
      <c r="F201" s="81">
        <f>SUM(F202:F203)</f>
        <v>0</v>
      </c>
      <c r="G201" s="81">
        <f>SUM(G202:G203)</f>
        <v>0</v>
      </c>
      <c r="H201" s="81">
        <f>SUM(H202:H203)</f>
        <v>0</v>
      </c>
      <c r="I201" s="81">
        <f>SUM(I202:I203)</f>
        <v>0</v>
      </c>
      <c r="J201" s="148"/>
      <c r="K201" s="183"/>
      <c r="L201" s="183"/>
      <c r="M201" s="183"/>
      <c r="N201" s="183"/>
      <c r="O201" s="181"/>
      <c r="P201" s="181"/>
      <c r="Q201" s="181"/>
      <c r="R201" s="181"/>
      <c r="S201" s="173"/>
    </row>
    <row r="202" spans="1:19" ht="23.25" customHeight="1" x14ac:dyDescent="0.2">
      <c r="A202" s="396" t="s">
        <v>134</v>
      </c>
      <c r="B202" s="411"/>
      <c r="C202" s="411"/>
      <c r="D202" s="411"/>
      <c r="E202" s="80">
        <f>SUM(F202:I202,'5.10b'!E202:H202)</f>
        <v>11202</v>
      </c>
      <c r="F202" s="81">
        <v>0</v>
      </c>
      <c r="G202" s="81">
        <v>0</v>
      </c>
      <c r="H202" s="81">
        <v>0</v>
      </c>
      <c r="I202" s="81">
        <v>0</v>
      </c>
      <c r="J202" s="148"/>
      <c r="K202" s="174"/>
      <c r="L202" s="179"/>
      <c r="M202" s="179"/>
      <c r="N202" s="179"/>
      <c r="O202" s="181"/>
      <c r="P202" s="181"/>
      <c r="Q202" s="181"/>
      <c r="R202" s="181"/>
      <c r="S202" s="173"/>
    </row>
    <row r="203" spans="1:19" ht="11.25" customHeight="1" x14ac:dyDescent="0.2">
      <c r="A203" s="396" t="s">
        <v>120</v>
      </c>
      <c r="B203" s="411"/>
      <c r="C203" s="411"/>
      <c r="D203" s="411"/>
      <c r="E203" s="80">
        <f>SUM(F203:I203,'5.10b'!E203:H203)</f>
        <v>1871</v>
      </c>
      <c r="F203" s="81">
        <v>0</v>
      </c>
      <c r="G203" s="81">
        <v>0</v>
      </c>
      <c r="H203" s="81">
        <v>0</v>
      </c>
      <c r="I203" s="81">
        <v>0</v>
      </c>
      <c r="J203" s="148"/>
      <c r="K203" s="174"/>
      <c r="L203" s="179"/>
      <c r="M203" s="179"/>
      <c r="N203" s="179"/>
      <c r="O203" s="181"/>
      <c r="P203" s="181"/>
      <c r="Q203" s="181"/>
      <c r="R203" s="181"/>
      <c r="S203" s="173"/>
    </row>
    <row r="204" spans="1:19" ht="23.25" customHeight="1" x14ac:dyDescent="0.2">
      <c r="A204" s="338" t="s">
        <v>460</v>
      </c>
      <c r="B204" s="338"/>
      <c r="C204" s="338"/>
      <c r="D204" s="338"/>
      <c r="E204" s="80">
        <f>SUM(F204:I204,'5.10b'!E204:H204)</f>
        <v>27845</v>
      </c>
      <c r="F204" s="81">
        <f>SUM(F205:F206)</f>
        <v>0</v>
      </c>
      <c r="G204" s="81">
        <f>SUM(G205:G206)</f>
        <v>0</v>
      </c>
      <c r="H204" s="81">
        <f>SUM(H205:H206)</f>
        <v>0</v>
      </c>
      <c r="I204" s="81">
        <f>SUM(I205:I206)</f>
        <v>0</v>
      </c>
      <c r="J204" s="148"/>
      <c r="K204" s="183"/>
      <c r="L204" s="183"/>
      <c r="M204" s="183"/>
      <c r="N204" s="183"/>
      <c r="O204" s="181"/>
      <c r="P204" s="181"/>
      <c r="Q204" s="181"/>
      <c r="R204" s="181"/>
      <c r="S204" s="173"/>
    </row>
    <row r="205" spans="1:19" ht="23.25" customHeight="1" x14ac:dyDescent="0.2">
      <c r="A205" s="396" t="s">
        <v>134</v>
      </c>
      <c r="B205" s="411"/>
      <c r="C205" s="411"/>
      <c r="D205" s="411"/>
      <c r="E205" s="80">
        <f>SUM(F205:I205,'5.10b'!E205:H205)</f>
        <v>26280</v>
      </c>
      <c r="F205" s="81">
        <v>0</v>
      </c>
      <c r="G205" s="81">
        <v>0</v>
      </c>
      <c r="H205" s="81">
        <v>0</v>
      </c>
      <c r="I205" s="81">
        <v>0</v>
      </c>
      <c r="J205" s="148"/>
      <c r="K205" s="174"/>
      <c r="L205" s="179"/>
      <c r="M205" s="179"/>
      <c r="N205" s="179"/>
      <c r="O205" s="181"/>
      <c r="P205" s="181"/>
      <c r="Q205" s="181"/>
      <c r="R205" s="181"/>
      <c r="S205" s="173"/>
    </row>
    <row r="206" spans="1:19" ht="11.25" customHeight="1" x14ac:dyDescent="0.2">
      <c r="A206" s="396" t="s">
        <v>120</v>
      </c>
      <c r="B206" s="411"/>
      <c r="C206" s="411"/>
      <c r="D206" s="411"/>
      <c r="E206" s="80">
        <f>SUM(F206:I206,'5.10b'!E206:H206)</f>
        <v>1565</v>
      </c>
      <c r="F206" s="81">
        <v>0</v>
      </c>
      <c r="G206" s="81">
        <v>0</v>
      </c>
      <c r="H206" s="81">
        <v>0</v>
      </c>
      <c r="I206" s="81">
        <v>0</v>
      </c>
      <c r="J206" s="148"/>
      <c r="K206" s="174"/>
      <c r="L206" s="179"/>
      <c r="M206" s="179"/>
      <c r="N206" s="179"/>
      <c r="O206" s="181"/>
      <c r="P206" s="181"/>
      <c r="Q206" s="181"/>
      <c r="R206" s="181"/>
      <c r="S206" s="173"/>
    </row>
    <row r="207" spans="1:19" ht="23.25" customHeight="1" x14ac:dyDescent="0.2">
      <c r="A207" s="338" t="s">
        <v>461</v>
      </c>
      <c r="B207" s="338"/>
      <c r="C207" s="338"/>
      <c r="D207" s="338"/>
      <c r="E207" s="80">
        <f>SUM(F207:I207,'5.10b'!E207:H207)</f>
        <v>1290747</v>
      </c>
      <c r="F207" s="81">
        <f>SUM(F208:F211)</f>
        <v>1072246</v>
      </c>
      <c r="G207" s="81">
        <f>SUM(G208:G211)</f>
        <v>61375</v>
      </c>
      <c r="H207" s="81">
        <f>SUM(H208:H211)</f>
        <v>0</v>
      </c>
      <c r="I207" s="81">
        <f>SUM(I208:I211)</f>
        <v>0</v>
      </c>
      <c r="J207" s="148"/>
      <c r="K207" s="183"/>
      <c r="L207" s="183"/>
      <c r="M207" s="183"/>
      <c r="N207" s="183"/>
      <c r="O207" s="181"/>
      <c r="P207" s="181"/>
      <c r="Q207" s="181"/>
      <c r="R207" s="181"/>
      <c r="S207" s="173"/>
    </row>
    <row r="208" spans="1:19" ht="23.25" customHeight="1" x14ac:dyDescent="0.2">
      <c r="A208" s="396" t="s">
        <v>134</v>
      </c>
      <c r="B208" s="411"/>
      <c r="C208" s="411"/>
      <c r="D208" s="411"/>
      <c r="E208" s="80">
        <f>SUM(F208:I208,'5.10b'!E208:H208)</f>
        <v>696808</v>
      </c>
      <c r="F208" s="81">
        <v>539421</v>
      </c>
      <c r="G208" s="81">
        <v>43795</v>
      </c>
      <c r="H208" s="81">
        <v>0</v>
      </c>
      <c r="I208" s="81">
        <v>0</v>
      </c>
      <c r="J208" s="148"/>
      <c r="K208" s="174"/>
      <c r="L208" s="179"/>
      <c r="M208" s="179"/>
      <c r="N208" s="179"/>
      <c r="O208" s="181"/>
      <c r="P208" s="181"/>
      <c r="Q208" s="181"/>
      <c r="R208" s="181"/>
      <c r="S208" s="173"/>
    </row>
    <row r="209" spans="1:19" ht="11.25" customHeight="1" x14ac:dyDescent="0.2">
      <c r="A209" s="396" t="s">
        <v>281</v>
      </c>
      <c r="B209" s="411"/>
      <c r="C209" s="411"/>
      <c r="D209" s="411"/>
      <c r="E209" s="80">
        <f>SUM(F209:I209,'5.10b'!E209:H209)</f>
        <v>347704</v>
      </c>
      <c r="F209" s="81">
        <v>317239</v>
      </c>
      <c r="G209" s="81">
        <v>12915</v>
      </c>
      <c r="H209" s="81">
        <v>0</v>
      </c>
      <c r="I209" s="81">
        <v>0</v>
      </c>
      <c r="J209" s="148"/>
      <c r="K209" s="177"/>
      <c r="L209" s="175"/>
      <c r="M209" s="175"/>
      <c r="N209" s="175"/>
      <c r="O209" s="148"/>
      <c r="P209" s="148"/>
      <c r="Q209" s="148"/>
      <c r="R209" s="148"/>
      <c r="S209" s="173"/>
    </row>
    <row r="210" spans="1:19" ht="11.25" customHeight="1" x14ac:dyDescent="0.2">
      <c r="A210" s="396" t="s">
        <v>119</v>
      </c>
      <c r="B210" s="411"/>
      <c r="C210" s="411"/>
      <c r="D210" s="411"/>
      <c r="E210" s="80">
        <f>SUM(F210:I210,'5.10b'!E210:H210)</f>
        <v>129014</v>
      </c>
      <c r="F210" s="81">
        <v>109583</v>
      </c>
      <c r="G210" s="81">
        <v>0</v>
      </c>
      <c r="H210" s="81">
        <v>0</v>
      </c>
      <c r="I210" s="81">
        <v>0</v>
      </c>
      <c r="J210" s="148"/>
      <c r="K210" s="174"/>
      <c r="L210" s="175"/>
      <c r="M210" s="175"/>
      <c r="N210" s="175"/>
      <c r="O210" s="148"/>
      <c r="P210" s="148"/>
      <c r="Q210" s="148"/>
      <c r="R210" s="148"/>
      <c r="S210" s="173"/>
    </row>
    <row r="211" spans="1:19" ht="11.25" customHeight="1" x14ac:dyDescent="0.2">
      <c r="A211" s="396" t="s">
        <v>120</v>
      </c>
      <c r="B211" s="411"/>
      <c r="C211" s="411"/>
      <c r="D211" s="411"/>
      <c r="E211" s="80">
        <f>SUM(F211:I211,'5.10b'!E211:H211)</f>
        <v>117221</v>
      </c>
      <c r="F211" s="81">
        <v>106003</v>
      </c>
      <c r="G211" s="81">
        <v>4665</v>
      </c>
      <c r="H211" s="81">
        <v>0</v>
      </c>
      <c r="I211" s="81">
        <v>0</v>
      </c>
      <c r="J211" s="148"/>
      <c r="K211" s="174"/>
      <c r="L211" s="175"/>
      <c r="M211" s="175"/>
      <c r="N211" s="175"/>
      <c r="O211" s="148"/>
      <c r="P211" s="148"/>
      <c r="Q211" s="148"/>
      <c r="R211" s="148"/>
      <c r="S211" s="173"/>
    </row>
    <row r="212" spans="1:19" ht="23.25" customHeight="1" x14ac:dyDescent="0.2">
      <c r="A212" s="380" t="s">
        <v>462</v>
      </c>
      <c r="B212" s="380"/>
      <c r="C212" s="380"/>
      <c r="D212" s="380"/>
      <c r="E212" s="80">
        <f>SUM(F212:I212,'5.10b'!E212:H212)</f>
        <v>459220</v>
      </c>
      <c r="F212" s="67">
        <f>SUM(F213:F216)</f>
        <v>366104</v>
      </c>
      <c r="G212" s="67">
        <f>SUM(G213:G216)</f>
        <v>34832</v>
      </c>
      <c r="H212" s="67">
        <f>SUM(H213:H216)</f>
        <v>0</v>
      </c>
      <c r="I212" s="67">
        <f>SUM(I213:I216)</f>
        <v>0</v>
      </c>
      <c r="J212" s="148"/>
      <c r="K212" s="172"/>
      <c r="L212" s="172"/>
      <c r="M212" s="172"/>
      <c r="N212" s="172"/>
      <c r="O212" s="148"/>
      <c r="P212" s="148"/>
      <c r="Q212" s="148"/>
      <c r="R212" s="148"/>
      <c r="S212" s="173"/>
    </row>
    <row r="213" spans="1:19" ht="23.25" customHeight="1" x14ac:dyDescent="0.2">
      <c r="A213" s="383" t="s">
        <v>134</v>
      </c>
      <c r="B213" s="384"/>
      <c r="C213" s="384"/>
      <c r="D213" s="384"/>
      <c r="E213" s="80">
        <f>SUM(F213:I213,'5.10b'!E213:H213)</f>
        <v>267047</v>
      </c>
      <c r="F213" s="67">
        <v>191158</v>
      </c>
      <c r="G213" s="67">
        <v>30958</v>
      </c>
      <c r="H213" s="67">
        <v>0</v>
      </c>
      <c r="I213" s="67">
        <v>0</v>
      </c>
      <c r="J213" s="148"/>
      <c r="K213" s="174"/>
      <c r="L213" s="175"/>
      <c r="M213" s="175"/>
      <c r="N213" s="175"/>
      <c r="O213" s="148"/>
      <c r="P213" s="148"/>
      <c r="Q213" s="148"/>
      <c r="R213" s="148"/>
      <c r="S213" s="173"/>
    </row>
    <row r="214" spans="1:19" ht="11.25" customHeight="1" x14ac:dyDescent="0.2">
      <c r="A214" s="396" t="s">
        <v>281</v>
      </c>
      <c r="B214" s="384"/>
      <c r="C214" s="384"/>
      <c r="D214" s="384"/>
      <c r="E214" s="80">
        <f>SUM(F214:I214,'5.10b'!E214:H214)</f>
        <v>109570</v>
      </c>
      <c r="F214" s="67">
        <v>99867</v>
      </c>
      <c r="G214" s="67">
        <v>0</v>
      </c>
      <c r="H214" s="67">
        <v>0</v>
      </c>
      <c r="I214" s="67">
        <v>0</v>
      </c>
      <c r="J214" s="148"/>
      <c r="K214" s="177"/>
      <c r="L214" s="175"/>
      <c r="M214" s="175"/>
      <c r="N214" s="175"/>
      <c r="O214" s="148"/>
      <c r="P214" s="148"/>
      <c r="Q214" s="148"/>
      <c r="R214" s="148"/>
      <c r="S214" s="173"/>
    </row>
    <row r="215" spans="1:19" ht="11.25" customHeight="1" x14ac:dyDescent="0.2">
      <c r="A215" s="383" t="s">
        <v>119</v>
      </c>
      <c r="B215" s="384"/>
      <c r="C215" s="384"/>
      <c r="D215" s="384"/>
      <c r="E215" s="80">
        <f>SUM(F215:I215,'5.10b'!E215:H215)</f>
        <v>43610</v>
      </c>
      <c r="F215" s="67">
        <v>43610</v>
      </c>
      <c r="G215" s="67">
        <v>0</v>
      </c>
      <c r="H215" s="67">
        <v>0</v>
      </c>
      <c r="I215" s="67">
        <v>0</v>
      </c>
      <c r="J215" s="148"/>
      <c r="K215" s="174"/>
      <c r="L215" s="175"/>
      <c r="M215" s="175"/>
      <c r="N215" s="175"/>
      <c r="O215" s="148"/>
      <c r="P215" s="148"/>
      <c r="Q215" s="148"/>
      <c r="R215" s="148"/>
      <c r="S215" s="173"/>
    </row>
    <row r="216" spans="1:19" ht="11.25" customHeight="1" x14ac:dyDescent="0.2">
      <c r="A216" s="383" t="s">
        <v>120</v>
      </c>
      <c r="B216" s="384"/>
      <c r="C216" s="384"/>
      <c r="D216" s="384"/>
      <c r="E216" s="80">
        <f>SUM(F216:I216,'5.10b'!E216:H216)</f>
        <v>38993</v>
      </c>
      <c r="F216" s="67">
        <v>31469</v>
      </c>
      <c r="G216" s="67">
        <v>3874</v>
      </c>
      <c r="H216" s="67">
        <v>0</v>
      </c>
      <c r="I216" s="67">
        <v>0</v>
      </c>
      <c r="J216" s="148"/>
      <c r="K216" s="174"/>
      <c r="L216" s="175"/>
      <c r="M216" s="175"/>
      <c r="N216" s="175"/>
      <c r="O216" s="148"/>
      <c r="P216" s="148"/>
      <c r="Q216" s="148"/>
      <c r="R216" s="148"/>
      <c r="S216" s="173"/>
    </row>
    <row r="217" spans="1:19" ht="23.25" customHeight="1" x14ac:dyDescent="0.2">
      <c r="A217" s="380" t="s">
        <v>463</v>
      </c>
      <c r="B217" s="380"/>
      <c r="C217" s="380"/>
      <c r="D217" s="380"/>
      <c r="E217" s="80">
        <f>SUM(F217:I217,'5.10b'!E217:H217)</f>
        <v>23456</v>
      </c>
      <c r="F217" s="67">
        <f>SUM(F218:F219)</f>
        <v>5679</v>
      </c>
      <c r="G217" s="67">
        <f>SUM(G218:G219)</f>
        <v>0</v>
      </c>
      <c r="H217" s="67">
        <f>SUM(H218:H219)</f>
        <v>0</v>
      </c>
      <c r="I217" s="67">
        <f>SUM(I218:I219)</f>
        <v>0</v>
      </c>
      <c r="J217" s="148"/>
      <c r="K217" s="178"/>
      <c r="L217" s="178"/>
      <c r="M217" s="178"/>
      <c r="N217" s="178"/>
      <c r="O217" s="169"/>
      <c r="P217" s="169"/>
      <c r="Q217" s="169"/>
      <c r="R217" s="169"/>
      <c r="S217" s="173"/>
    </row>
    <row r="218" spans="1:19" ht="23.25" customHeight="1" x14ac:dyDescent="0.2">
      <c r="A218" s="383" t="s">
        <v>134</v>
      </c>
      <c r="B218" s="384"/>
      <c r="C218" s="384"/>
      <c r="D218" s="384"/>
      <c r="E218" s="80">
        <f>SUM(F218:I218,'5.10b'!E218:H218)</f>
        <v>22222</v>
      </c>
      <c r="F218" s="67">
        <v>5679</v>
      </c>
      <c r="G218" s="67">
        <v>0</v>
      </c>
      <c r="H218" s="67">
        <v>0</v>
      </c>
      <c r="I218" s="67">
        <v>0</v>
      </c>
      <c r="J218" s="148"/>
      <c r="K218" s="177"/>
      <c r="L218" s="179"/>
      <c r="M218" s="179"/>
      <c r="N218" s="179"/>
      <c r="O218" s="169"/>
      <c r="P218" s="169"/>
      <c r="Q218" s="169"/>
      <c r="R218" s="169"/>
      <c r="S218" s="173"/>
    </row>
    <row r="219" spans="1:19" ht="11.25" customHeight="1" x14ac:dyDescent="0.2">
      <c r="A219" s="383" t="s">
        <v>120</v>
      </c>
      <c r="B219" s="384"/>
      <c r="C219" s="384"/>
      <c r="D219" s="384"/>
      <c r="E219" s="80">
        <f>SUM(F219:I219,'5.10b'!E219:H219)</f>
        <v>1234</v>
      </c>
      <c r="F219" s="67">
        <v>0</v>
      </c>
      <c r="G219" s="67">
        <v>0</v>
      </c>
      <c r="H219" s="67">
        <v>0</v>
      </c>
      <c r="I219" s="67">
        <v>0</v>
      </c>
      <c r="J219" s="148"/>
      <c r="K219" s="177"/>
      <c r="L219" s="179"/>
      <c r="M219" s="179"/>
      <c r="N219" s="179"/>
      <c r="O219" s="169"/>
      <c r="P219" s="169"/>
      <c r="Q219" s="169"/>
      <c r="R219" s="169"/>
      <c r="S219" s="173"/>
    </row>
    <row r="220" spans="1:19" ht="23.25" customHeight="1" x14ac:dyDescent="0.2">
      <c r="A220" s="338" t="s">
        <v>464</v>
      </c>
      <c r="B220" s="338"/>
      <c r="C220" s="338"/>
      <c r="D220" s="338"/>
      <c r="E220" s="80">
        <f>SUM(F220:I220,'5.10b'!E220:H220)</f>
        <v>120830</v>
      </c>
      <c r="F220" s="81">
        <f>SUM(F221:F224)</f>
        <v>0</v>
      </c>
      <c r="G220" s="81">
        <f>SUM(G221:G224)</f>
        <v>0</v>
      </c>
      <c r="H220" s="81">
        <f>SUM(H221:H224)</f>
        <v>0</v>
      </c>
      <c r="I220" s="81">
        <f>SUM(I221:I224)</f>
        <v>0</v>
      </c>
      <c r="J220" s="148"/>
      <c r="K220" s="178"/>
      <c r="L220" s="178"/>
      <c r="M220" s="178"/>
      <c r="N220" s="178"/>
      <c r="O220" s="169"/>
      <c r="P220" s="169"/>
      <c r="Q220" s="169"/>
      <c r="R220" s="169"/>
      <c r="S220" s="173"/>
    </row>
    <row r="221" spans="1:19" ht="23.25" customHeight="1" x14ac:dyDescent="0.2">
      <c r="A221" s="396" t="s">
        <v>134</v>
      </c>
      <c r="B221" s="411"/>
      <c r="C221" s="411"/>
      <c r="D221" s="411"/>
      <c r="E221" s="80">
        <f>SUM(F221:I221,'5.10b'!E221:H221)</f>
        <v>90179</v>
      </c>
      <c r="F221" s="81">
        <v>0</v>
      </c>
      <c r="G221" s="81">
        <v>0</v>
      </c>
      <c r="H221" s="81">
        <v>0</v>
      </c>
      <c r="I221" s="81">
        <v>0</v>
      </c>
      <c r="J221" s="148"/>
      <c r="K221" s="177"/>
      <c r="L221" s="179"/>
      <c r="M221" s="179"/>
      <c r="N221" s="179"/>
      <c r="O221" s="169"/>
      <c r="P221" s="169"/>
      <c r="Q221" s="169"/>
      <c r="R221" s="169"/>
      <c r="S221" s="173"/>
    </row>
    <row r="222" spans="1:19" ht="11.25" customHeight="1" x14ac:dyDescent="0.2">
      <c r="A222" s="396" t="s">
        <v>281</v>
      </c>
      <c r="B222" s="411"/>
      <c r="C222" s="411"/>
      <c r="D222" s="411"/>
      <c r="E222" s="80">
        <f>SUM(F222:I222,'5.10b'!E222:H222)</f>
        <v>7296</v>
      </c>
      <c r="F222" s="81">
        <v>0</v>
      </c>
      <c r="G222" s="81">
        <v>0</v>
      </c>
      <c r="H222" s="81">
        <v>0</v>
      </c>
      <c r="I222" s="81">
        <v>0</v>
      </c>
      <c r="J222" s="148"/>
      <c r="K222" s="177"/>
      <c r="L222" s="179"/>
      <c r="M222" s="179"/>
      <c r="N222" s="179"/>
      <c r="O222" s="169"/>
      <c r="P222" s="169"/>
      <c r="Q222" s="169"/>
      <c r="R222" s="169"/>
      <c r="S222" s="173"/>
    </row>
    <row r="223" spans="1:19" ht="11.25" customHeight="1" x14ac:dyDescent="0.2">
      <c r="A223" s="396" t="s">
        <v>119</v>
      </c>
      <c r="B223" s="411"/>
      <c r="C223" s="411"/>
      <c r="D223" s="411"/>
      <c r="E223" s="80">
        <f>SUM(F223:I223,'5.10b'!E223:H223)</f>
        <v>12713</v>
      </c>
      <c r="F223" s="81">
        <v>0</v>
      </c>
      <c r="G223" s="81">
        <v>0</v>
      </c>
      <c r="H223" s="81">
        <v>0</v>
      </c>
      <c r="I223" s="81">
        <v>0</v>
      </c>
      <c r="J223" s="148"/>
      <c r="K223" s="177"/>
      <c r="L223" s="179"/>
      <c r="M223" s="179"/>
      <c r="N223" s="179"/>
      <c r="O223" s="169"/>
      <c r="P223" s="169"/>
      <c r="Q223" s="169"/>
      <c r="R223" s="169"/>
      <c r="S223" s="173"/>
    </row>
    <row r="224" spans="1:19" ht="11.25" customHeight="1" x14ac:dyDescent="0.2">
      <c r="A224" s="396" t="s">
        <v>120</v>
      </c>
      <c r="B224" s="411"/>
      <c r="C224" s="411"/>
      <c r="D224" s="411"/>
      <c r="E224" s="80">
        <f>SUM(F224:I224,'5.10b'!E224:H224)</f>
        <v>10642</v>
      </c>
      <c r="F224" s="81">
        <v>0</v>
      </c>
      <c r="G224" s="81">
        <v>0</v>
      </c>
      <c r="H224" s="81">
        <v>0</v>
      </c>
      <c r="I224" s="81">
        <v>0</v>
      </c>
      <c r="J224" s="148"/>
      <c r="K224" s="177"/>
      <c r="L224" s="179"/>
      <c r="M224" s="179"/>
      <c r="N224" s="179"/>
      <c r="O224" s="169"/>
      <c r="P224" s="169"/>
      <c r="Q224" s="169"/>
      <c r="R224" s="169"/>
      <c r="S224" s="173"/>
    </row>
    <row r="225" spans="1:19" ht="23.25" customHeight="1" x14ac:dyDescent="0.2">
      <c r="A225" s="338" t="s">
        <v>465</v>
      </c>
      <c r="B225" s="338"/>
      <c r="C225" s="338"/>
      <c r="D225" s="338"/>
      <c r="E225" s="80">
        <f>SUM(F225:I225,'5.10b'!E225:H225)</f>
        <v>234424</v>
      </c>
      <c r="F225" s="81">
        <f>SUM(F226:F229)</f>
        <v>88457</v>
      </c>
      <c r="G225" s="81">
        <f>SUM(G226:G229)</f>
        <v>1648</v>
      </c>
      <c r="H225" s="81">
        <f>SUM(H226:H229)</f>
        <v>0</v>
      </c>
      <c r="I225" s="81">
        <f>SUM(I226:I229)</f>
        <v>0</v>
      </c>
      <c r="J225" s="148"/>
      <c r="K225" s="178"/>
      <c r="L225" s="178"/>
      <c r="M225" s="178"/>
      <c r="N225" s="178"/>
      <c r="O225" s="169"/>
      <c r="P225" s="169"/>
      <c r="Q225" s="169"/>
      <c r="R225" s="169"/>
      <c r="S225" s="173"/>
    </row>
    <row r="226" spans="1:19" ht="23.25" customHeight="1" x14ac:dyDescent="0.2">
      <c r="A226" s="396" t="s">
        <v>134</v>
      </c>
      <c r="B226" s="411"/>
      <c r="C226" s="411"/>
      <c r="D226" s="411"/>
      <c r="E226" s="80">
        <f>SUM(F226:I226,'5.10b'!E226:H226)</f>
        <v>186839</v>
      </c>
      <c r="F226" s="81">
        <v>61081</v>
      </c>
      <c r="G226" s="81">
        <v>1648</v>
      </c>
      <c r="H226" s="81">
        <v>0</v>
      </c>
      <c r="I226" s="81">
        <v>0</v>
      </c>
      <c r="J226" s="148"/>
      <c r="O226" s="169"/>
      <c r="P226" s="169"/>
      <c r="Q226" s="169"/>
      <c r="R226" s="169"/>
      <c r="S226" s="173"/>
    </row>
    <row r="227" spans="1:19" ht="11.25" customHeight="1" x14ac:dyDescent="0.2">
      <c r="A227" s="396" t="s">
        <v>281</v>
      </c>
      <c r="B227" s="411"/>
      <c r="C227" s="411"/>
      <c r="D227" s="411"/>
      <c r="E227" s="80">
        <f>SUM(F227:I227,'5.10b'!E227:H227)</f>
        <v>1048</v>
      </c>
      <c r="F227" s="81">
        <v>0</v>
      </c>
      <c r="G227" s="81">
        <v>0</v>
      </c>
      <c r="H227" s="81">
        <v>0</v>
      </c>
      <c r="I227" s="81">
        <v>0</v>
      </c>
      <c r="J227" s="148"/>
      <c r="L227" s="179"/>
      <c r="M227" s="179"/>
      <c r="N227" s="179"/>
      <c r="O227" s="169"/>
      <c r="P227" s="169"/>
      <c r="Q227" s="169"/>
      <c r="R227" s="169"/>
      <c r="S227" s="173"/>
    </row>
    <row r="228" spans="1:19" ht="11.25" customHeight="1" x14ac:dyDescent="0.2">
      <c r="A228" s="396" t="s">
        <v>119</v>
      </c>
      <c r="B228" s="411"/>
      <c r="C228" s="411"/>
      <c r="D228" s="411"/>
      <c r="E228" s="80">
        <f>SUM(F228:I228,'5.10b'!E228:H228)</f>
        <v>29133</v>
      </c>
      <c r="F228" s="81">
        <v>22792</v>
      </c>
      <c r="G228" s="81">
        <v>0</v>
      </c>
      <c r="H228" s="81">
        <v>0</v>
      </c>
      <c r="I228" s="81">
        <v>0</v>
      </c>
      <c r="J228" s="148"/>
      <c r="K228" s="177"/>
      <c r="L228" s="179"/>
      <c r="M228" s="179"/>
      <c r="N228" s="179"/>
      <c r="O228" s="169"/>
      <c r="P228" s="169"/>
      <c r="Q228" s="169"/>
      <c r="R228" s="169"/>
      <c r="S228" s="173"/>
    </row>
    <row r="229" spans="1:19" ht="11.25" customHeight="1" x14ac:dyDescent="0.2">
      <c r="A229" s="396" t="s">
        <v>120</v>
      </c>
      <c r="B229" s="411"/>
      <c r="C229" s="411"/>
      <c r="D229" s="411"/>
      <c r="E229" s="80">
        <f>SUM(F229:I229,'5.10b'!E229:H229)</f>
        <v>17404</v>
      </c>
      <c r="F229" s="81">
        <v>4584</v>
      </c>
      <c r="G229" s="81">
        <v>0</v>
      </c>
      <c r="H229" s="81">
        <v>0</v>
      </c>
      <c r="I229" s="81">
        <v>0</v>
      </c>
      <c r="J229" s="148"/>
      <c r="K229" s="177"/>
      <c r="L229" s="179"/>
      <c r="M229" s="179"/>
      <c r="N229" s="179"/>
      <c r="O229" s="169"/>
      <c r="P229" s="169"/>
      <c r="Q229" s="169"/>
      <c r="R229" s="169"/>
      <c r="S229" s="173"/>
    </row>
    <row r="230" spans="1:19" ht="23.25" customHeight="1" x14ac:dyDescent="0.2">
      <c r="A230" s="338" t="s">
        <v>466</v>
      </c>
      <c r="B230" s="338"/>
      <c r="C230" s="338"/>
      <c r="D230" s="338"/>
      <c r="E230" s="80">
        <f>SUM(F230:I230,'5.10b'!E230:H230)</f>
        <v>25288</v>
      </c>
      <c r="F230" s="81">
        <f>SUM(F231:F232)</f>
        <v>7262</v>
      </c>
      <c r="G230" s="81">
        <f>SUM(G231:G232)</f>
        <v>1374</v>
      </c>
      <c r="H230" s="81">
        <f>SUM(H231:H232)</f>
        <v>0</v>
      </c>
      <c r="I230" s="81">
        <f>SUM(I231:I232)</f>
        <v>0</v>
      </c>
      <c r="J230" s="148"/>
      <c r="K230" s="178"/>
      <c r="L230" s="178"/>
      <c r="M230" s="178"/>
      <c r="N230" s="178"/>
      <c r="O230" s="169"/>
      <c r="P230" s="169"/>
      <c r="Q230" s="169"/>
      <c r="R230" s="169"/>
      <c r="S230" s="173"/>
    </row>
    <row r="231" spans="1:19" ht="23.25" customHeight="1" x14ac:dyDescent="0.2">
      <c r="A231" s="396" t="s">
        <v>134</v>
      </c>
      <c r="B231" s="411"/>
      <c r="C231" s="411"/>
      <c r="D231" s="411"/>
      <c r="E231" s="80">
        <f>SUM(F231:I231,'5.10b'!E231:H231)</f>
        <v>23703</v>
      </c>
      <c r="F231" s="81">
        <v>7262</v>
      </c>
      <c r="G231" s="81">
        <v>1374</v>
      </c>
      <c r="H231" s="81">
        <v>0</v>
      </c>
      <c r="I231" s="81">
        <v>0</v>
      </c>
      <c r="J231" s="148"/>
      <c r="K231" s="177"/>
      <c r="L231" s="179"/>
      <c r="M231" s="179"/>
      <c r="N231" s="179"/>
      <c r="O231" s="169"/>
      <c r="P231" s="169"/>
      <c r="Q231" s="169"/>
      <c r="R231" s="169"/>
      <c r="S231" s="173"/>
    </row>
    <row r="232" spans="1:19" ht="11.25" customHeight="1" x14ac:dyDescent="0.2">
      <c r="A232" s="396" t="s">
        <v>120</v>
      </c>
      <c r="B232" s="411"/>
      <c r="C232" s="411"/>
      <c r="D232" s="411"/>
      <c r="E232" s="80">
        <f>SUM(F232:I232,'5.10b'!E232:H232)</f>
        <v>1585</v>
      </c>
      <c r="F232" s="81">
        <v>0</v>
      </c>
      <c r="G232" s="81">
        <v>0</v>
      </c>
      <c r="H232" s="81">
        <v>0</v>
      </c>
      <c r="I232" s="81">
        <v>0</v>
      </c>
      <c r="J232" s="148"/>
      <c r="K232" s="177"/>
      <c r="L232" s="179"/>
      <c r="M232" s="179"/>
      <c r="N232" s="179"/>
      <c r="O232" s="169"/>
      <c r="P232" s="169"/>
      <c r="Q232" s="169"/>
      <c r="R232" s="169"/>
      <c r="S232" s="173"/>
    </row>
    <row r="233" spans="1:19" ht="23.25" customHeight="1" x14ac:dyDescent="0.2">
      <c r="A233" s="338" t="s">
        <v>467</v>
      </c>
      <c r="B233" s="338"/>
      <c r="C233" s="338"/>
      <c r="D233" s="338"/>
      <c r="E233" s="80">
        <f>SUM(F233:I233,'5.10b'!E233:H233)</f>
        <v>19464</v>
      </c>
      <c r="F233" s="81">
        <f>SUM(F234:F235)</f>
        <v>0</v>
      </c>
      <c r="G233" s="81">
        <f>SUM(G234:G235)</f>
        <v>0</v>
      </c>
      <c r="H233" s="81">
        <f>SUM(H234:H235)</f>
        <v>0</v>
      </c>
      <c r="I233" s="81">
        <f>SUM(I234:I235)</f>
        <v>0</v>
      </c>
      <c r="J233" s="148"/>
      <c r="K233" s="178"/>
      <c r="L233" s="178"/>
      <c r="M233" s="178"/>
      <c r="N233" s="178"/>
      <c r="O233" s="169"/>
      <c r="P233" s="169"/>
      <c r="Q233" s="169"/>
      <c r="R233" s="169"/>
      <c r="S233" s="173"/>
    </row>
    <row r="234" spans="1:19" ht="23.25" customHeight="1" x14ac:dyDescent="0.2">
      <c r="A234" s="396" t="s">
        <v>134</v>
      </c>
      <c r="B234" s="411"/>
      <c r="C234" s="411"/>
      <c r="D234" s="411"/>
      <c r="E234" s="80">
        <f>SUM(F234:I234,'5.10b'!E234:H234)</f>
        <v>18776</v>
      </c>
      <c r="F234" s="81">
        <v>0</v>
      </c>
      <c r="G234" s="81">
        <v>0</v>
      </c>
      <c r="H234" s="81">
        <v>0</v>
      </c>
      <c r="I234" s="81">
        <v>0</v>
      </c>
      <c r="J234" s="148"/>
      <c r="K234" s="177"/>
      <c r="L234" s="179"/>
      <c r="M234" s="179"/>
      <c r="N234" s="179"/>
      <c r="O234" s="169"/>
      <c r="P234" s="169"/>
      <c r="Q234" s="169"/>
      <c r="R234" s="169"/>
      <c r="S234" s="173"/>
    </row>
    <row r="235" spans="1:19" ht="11.25" customHeight="1" x14ac:dyDescent="0.2">
      <c r="A235" s="396" t="s">
        <v>120</v>
      </c>
      <c r="B235" s="411"/>
      <c r="C235" s="411"/>
      <c r="D235" s="411"/>
      <c r="E235" s="80">
        <f>SUM(F235:I235,'5.10b'!E235:H235)</f>
        <v>688</v>
      </c>
      <c r="F235" s="81">
        <v>0</v>
      </c>
      <c r="G235" s="81">
        <v>0</v>
      </c>
      <c r="H235" s="81">
        <v>0</v>
      </c>
      <c r="I235" s="81">
        <v>0</v>
      </c>
      <c r="J235" s="148"/>
      <c r="K235" s="177"/>
      <c r="L235" s="179"/>
      <c r="M235" s="179"/>
      <c r="N235" s="179"/>
      <c r="O235" s="169"/>
      <c r="P235" s="169"/>
      <c r="Q235" s="169"/>
      <c r="R235" s="169"/>
      <c r="S235" s="173"/>
    </row>
    <row r="236" spans="1:19" ht="23.25" customHeight="1" x14ac:dyDescent="0.2">
      <c r="A236" s="338" t="s">
        <v>468</v>
      </c>
      <c r="B236" s="338"/>
      <c r="C236" s="338"/>
      <c r="D236" s="338"/>
      <c r="E236" s="80">
        <f>SUM(F236:I236,'5.10b'!E236:H236)</f>
        <v>29121</v>
      </c>
      <c r="F236" s="81">
        <f>SUM(F237:F238)</f>
        <v>0</v>
      </c>
      <c r="G236" s="81">
        <f>SUM(G237:G238)</f>
        <v>3246</v>
      </c>
      <c r="H236" s="81">
        <f>SUM(H237:H238)</f>
        <v>0</v>
      </c>
      <c r="I236" s="81">
        <f>SUM(I237:I238)</f>
        <v>0</v>
      </c>
      <c r="J236" s="148"/>
      <c r="K236" s="178"/>
      <c r="L236" s="178"/>
      <c r="M236" s="178"/>
      <c r="N236" s="178"/>
      <c r="O236" s="169"/>
      <c r="P236" s="169"/>
      <c r="Q236" s="169"/>
      <c r="R236" s="169"/>
      <c r="S236" s="173"/>
    </row>
    <row r="237" spans="1:19" ht="23.25" customHeight="1" x14ac:dyDescent="0.2">
      <c r="A237" s="396" t="s">
        <v>134</v>
      </c>
      <c r="B237" s="411"/>
      <c r="C237" s="411"/>
      <c r="D237" s="411"/>
      <c r="E237" s="80">
        <f>SUM(F237:I237,'5.10b'!E237:H237)</f>
        <v>28298</v>
      </c>
      <c r="F237" s="81">
        <v>0</v>
      </c>
      <c r="G237" s="81">
        <v>3246</v>
      </c>
      <c r="H237" s="81">
        <v>0</v>
      </c>
      <c r="I237" s="81">
        <v>0</v>
      </c>
      <c r="J237" s="148"/>
      <c r="K237" s="174"/>
      <c r="L237" s="175"/>
      <c r="M237" s="175"/>
      <c r="N237" s="175"/>
      <c r="O237" s="148"/>
      <c r="P237" s="148"/>
      <c r="Q237" s="148"/>
      <c r="R237" s="148"/>
      <c r="S237" s="173"/>
    </row>
    <row r="238" spans="1:19" ht="11.25" customHeight="1" x14ac:dyDescent="0.2">
      <c r="A238" s="396" t="s">
        <v>120</v>
      </c>
      <c r="B238" s="411"/>
      <c r="C238" s="411"/>
      <c r="D238" s="411"/>
      <c r="E238" s="80">
        <f>SUM(F238:I238,'5.10b'!E238:H238)</f>
        <v>823</v>
      </c>
      <c r="F238" s="81">
        <v>0</v>
      </c>
      <c r="G238" s="81">
        <v>0</v>
      </c>
      <c r="H238" s="81">
        <v>0</v>
      </c>
      <c r="I238" s="81">
        <v>0</v>
      </c>
      <c r="J238" s="148"/>
      <c r="K238" s="174"/>
      <c r="L238" s="175"/>
      <c r="M238" s="175"/>
      <c r="N238" s="175"/>
      <c r="O238" s="148"/>
      <c r="P238" s="148"/>
      <c r="Q238" s="148"/>
      <c r="R238" s="148"/>
      <c r="S238" s="173"/>
    </row>
    <row r="239" spans="1:19" ht="23.25" customHeight="1" x14ac:dyDescent="0.2">
      <c r="A239" s="338" t="s">
        <v>469</v>
      </c>
      <c r="B239" s="338"/>
      <c r="C239" s="338"/>
      <c r="D239" s="338"/>
      <c r="E239" s="80">
        <f>SUM(F239:I239,'5.10b'!E239:H239)</f>
        <v>36636</v>
      </c>
      <c r="F239" s="81">
        <f>SUM(F240:F241)</f>
        <v>28435</v>
      </c>
      <c r="G239" s="81">
        <f>SUM(G240:G241)</f>
        <v>0</v>
      </c>
      <c r="H239" s="81">
        <f>SUM(H240:H241)</f>
        <v>0</v>
      </c>
      <c r="I239" s="81">
        <f>SUM(I240:I241)</f>
        <v>0</v>
      </c>
      <c r="J239" s="148"/>
      <c r="K239" s="172"/>
      <c r="L239" s="172"/>
      <c r="M239" s="172"/>
      <c r="N239" s="172"/>
      <c r="O239" s="148"/>
      <c r="P239" s="148"/>
      <c r="Q239" s="148"/>
      <c r="R239" s="148"/>
      <c r="S239" s="173"/>
    </row>
    <row r="240" spans="1:19" ht="23.25" customHeight="1" x14ac:dyDescent="0.2">
      <c r="A240" s="396" t="s">
        <v>134</v>
      </c>
      <c r="B240" s="411"/>
      <c r="C240" s="411"/>
      <c r="D240" s="411"/>
      <c r="E240" s="80">
        <f>SUM(F240:I240,'5.10b'!E240:H240)</f>
        <v>23050</v>
      </c>
      <c r="F240" s="81">
        <v>15666</v>
      </c>
      <c r="G240" s="81">
        <v>0</v>
      </c>
      <c r="H240" s="81">
        <v>0</v>
      </c>
      <c r="I240" s="81">
        <v>0</v>
      </c>
      <c r="J240" s="148"/>
      <c r="K240" s="174"/>
      <c r="L240" s="175"/>
      <c r="M240" s="175"/>
      <c r="N240" s="175"/>
      <c r="O240" s="148"/>
      <c r="P240" s="148"/>
      <c r="Q240" s="148"/>
      <c r="R240" s="148"/>
      <c r="S240" s="173"/>
    </row>
    <row r="241" spans="1:19" ht="11.25" customHeight="1" x14ac:dyDescent="0.2">
      <c r="A241" s="396" t="s">
        <v>120</v>
      </c>
      <c r="B241" s="411"/>
      <c r="C241" s="411"/>
      <c r="D241" s="411"/>
      <c r="E241" s="80">
        <f>SUM(F241:I241,'5.10b'!E241:H241)</f>
        <v>13586</v>
      </c>
      <c r="F241" s="81">
        <v>12769</v>
      </c>
      <c r="G241" s="81">
        <v>0</v>
      </c>
      <c r="H241" s="81">
        <v>0</v>
      </c>
      <c r="I241" s="81">
        <v>0</v>
      </c>
      <c r="J241" s="148"/>
      <c r="K241" s="174"/>
      <c r="L241" s="175"/>
      <c r="M241" s="175"/>
      <c r="N241" s="175"/>
      <c r="O241" s="148"/>
      <c r="P241" s="148"/>
      <c r="Q241" s="148"/>
      <c r="R241" s="148"/>
      <c r="S241" s="173"/>
    </row>
    <row r="242" spans="1:19" ht="23.25" customHeight="1" x14ac:dyDescent="0.2">
      <c r="A242" s="413" t="s">
        <v>470</v>
      </c>
      <c r="B242" s="413"/>
      <c r="C242" s="413"/>
      <c r="D242" s="413"/>
      <c r="E242" s="80">
        <f>SUM(F242:I242,'5.10b'!E242:H242)</f>
        <v>58941</v>
      </c>
      <c r="F242" s="81">
        <f>SUM(F243:F245)</f>
        <v>42900</v>
      </c>
      <c r="G242" s="81">
        <f>SUM(G243:G245)</f>
        <v>0</v>
      </c>
      <c r="H242" s="81">
        <f>SUM(H243:H245)</f>
        <v>0</v>
      </c>
      <c r="I242" s="81">
        <f>SUM(I243:I245)</f>
        <v>0</v>
      </c>
      <c r="J242" s="148"/>
      <c r="K242" s="176"/>
      <c r="L242" s="176"/>
      <c r="M242" s="176"/>
      <c r="N242" s="176"/>
      <c r="O242" s="148"/>
      <c r="P242" s="148"/>
      <c r="Q242" s="148"/>
      <c r="R242" s="148"/>
      <c r="S242" s="173"/>
    </row>
    <row r="243" spans="1:19" ht="23.25" customHeight="1" x14ac:dyDescent="0.2">
      <c r="A243" s="396" t="s">
        <v>134</v>
      </c>
      <c r="B243" s="411"/>
      <c r="C243" s="411"/>
      <c r="D243" s="411"/>
      <c r="E243" s="80">
        <f>SUM(F243:I243,'5.10b'!E243:H243)</f>
        <v>43436</v>
      </c>
      <c r="F243" s="81">
        <v>28495</v>
      </c>
      <c r="G243" s="81">
        <v>0</v>
      </c>
      <c r="H243" s="81">
        <v>0</v>
      </c>
      <c r="I243" s="81">
        <v>0</v>
      </c>
      <c r="J243" s="148"/>
      <c r="K243" s="174"/>
      <c r="L243" s="175"/>
      <c r="M243" s="175"/>
      <c r="N243" s="175"/>
      <c r="O243" s="148"/>
      <c r="P243" s="148"/>
      <c r="Q243" s="148"/>
      <c r="R243" s="148"/>
      <c r="S243" s="173"/>
    </row>
    <row r="244" spans="1:19" ht="11.25" customHeight="1" x14ac:dyDescent="0.2">
      <c r="A244" s="396" t="s">
        <v>119</v>
      </c>
      <c r="B244" s="411"/>
      <c r="C244" s="411"/>
      <c r="D244" s="411"/>
      <c r="E244" s="80">
        <f>SUM(F244:I244,'5.10b'!E244:H244)</f>
        <v>11988</v>
      </c>
      <c r="F244" s="81">
        <v>11988</v>
      </c>
      <c r="G244" s="81">
        <v>0</v>
      </c>
      <c r="H244" s="81">
        <v>0</v>
      </c>
      <c r="I244" s="81">
        <v>0</v>
      </c>
      <c r="J244" s="148"/>
      <c r="K244" s="174"/>
      <c r="L244" s="175"/>
      <c r="M244" s="175"/>
      <c r="N244" s="175"/>
      <c r="O244" s="148"/>
      <c r="P244" s="148"/>
      <c r="Q244" s="148"/>
      <c r="R244" s="148"/>
      <c r="S244" s="173"/>
    </row>
    <row r="245" spans="1:19" ht="11.25" customHeight="1" x14ac:dyDescent="0.2">
      <c r="A245" s="396" t="s">
        <v>120</v>
      </c>
      <c r="B245" s="411"/>
      <c r="C245" s="411"/>
      <c r="D245" s="411"/>
      <c r="E245" s="80">
        <f>SUM(F245:I245,'5.10b'!E245:H245)</f>
        <v>3517</v>
      </c>
      <c r="F245" s="81">
        <v>2417</v>
      </c>
      <c r="G245" s="81">
        <v>0</v>
      </c>
      <c r="H245" s="81">
        <v>0</v>
      </c>
      <c r="I245" s="81">
        <v>0</v>
      </c>
      <c r="J245" s="148"/>
      <c r="K245" s="174"/>
      <c r="L245" s="175"/>
      <c r="M245" s="175"/>
      <c r="N245" s="175"/>
      <c r="O245" s="148"/>
      <c r="P245" s="148"/>
      <c r="Q245" s="148"/>
      <c r="R245" s="148"/>
      <c r="S245" s="173"/>
    </row>
    <row r="246" spans="1:19" ht="23.25" customHeight="1" x14ac:dyDescent="0.2">
      <c r="A246" s="338" t="s">
        <v>471</v>
      </c>
      <c r="B246" s="338"/>
      <c r="C246" s="338"/>
      <c r="D246" s="338"/>
      <c r="E246" s="80">
        <f>SUM(F246:I246,'5.10b'!E246:H246)</f>
        <v>72247</v>
      </c>
      <c r="F246" s="81">
        <f>SUM(F247:F249)</f>
        <v>42415</v>
      </c>
      <c r="G246" s="81">
        <f>SUM(G247:G249)</f>
        <v>2614</v>
      </c>
      <c r="H246" s="81">
        <f>SUM(H247:H249)</f>
        <v>0</v>
      </c>
      <c r="I246" s="81">
        <f>SUM(I247:I249)</f>
        <v>0</v>
      </c>
      <c r="J246" s="148"/>
      <c r="K246" s="172"/>
      <c r="L246" s="172"/>
      <c r="M246" s="172"/>
      <c r="N246" s="172"/>
      <c r="O246" s="148"/>
      <c r="P246" s="148"/>
      <c r="Q246" s="148"/>
      <c r="R246" s="148"/>
      <c r="S246" s="173"/>
    </row>
    <row r="247" spans="1:19" ht="23.25" customHeight="1" x14ac:dyDescent="0.2">
      <c r="A247" s="396" t="s">
        <v>134</v>
      </c>
      <c r="B247" s="411"/>
      <c r="C247" s="411"/>
      <c r="D247" s="411"/>
      <c r="E247" s="80">
        <f>SUM(F247:I247,'5.10b'!E247:H247)</f>
        <v>57075</v>
      </c>
      <c r="F247" s="81">
        <v>29659</v>
      </c>
      <c r="G247" s="81">
        <v>2614</v>
      </c>
      <c r="H247" s="81">
        <v>0</v>
      </c>
      <c r="I247" s="81">
        <v>0</v>
      </c>
      <c r="J247" s="148"/>
      <c r="K247" s="174"/>
      <c r="L247" s="175"/>
      <c r="M247" s="175"/>
      <c r="N247" s="175"/>
      <c r="O247" s="148"/>
      <c r="P247" s="148"/>
      <c r="Q247" s="148"/>
      <c r="R247" s="148"/>
      <c r="S247" s="173"/>
    </row>
    <row r="248" spans="1:19" ht="11.25" customHeight="1" x14ac:dyDescent="0.2">
      <c r="A248" s="396" t="s">
        <v>119</v>
      </c>
      <c r="B248" s="411"/>
      <c r="C248" s="411"/>
      <c r="D248" s="411"/>
      <c r="E248" s="80">
        <f>SUM(F248:I248,'5.10b'!E248:H248)</f>
        <v>9535</v>
      </c>
      <c r="F248" s="81">
        <v>9535</v>
      </c>
      <c r="G248" s="81">
        <v>0</v>
      </c>
      <c r="H248" s="81">
        <v>0</v>
      </c>
      <c r="I248" s="81">
        <v>0</v>
      </c>
      <c r="J248" s="148"/>
      <c r="K248" s="174"/>
      <c r="L248" s="175"/>
      <c r="M248" s="175"/>
      <c r="N248" s="175"/>
      <c r="O248" s="148"/>
      <c r="P248" s="148"/>
      <c r="Q248" s="148"/>
      <c r="R248" s="148"/>
      <c r="S248" s="173"/>
    </row>
    <row r="249" spans="1:19" ht="11.25" customHeight="1" x14ac:dyDescent="0.2">
      <c r="A249" s="396" t="s">
        <v>120</v>
      </c>
      <c r="B249" s="411"/>
      <c r="C249" s="411"/>
      <c r="D249" s="411"/>
      <c r="E249" s="80">
        <f>SUM(F249:I249,'5.10b'!E249:H249)</f>
        <v>5637</v>
      </c>
      <c r="F249" s="81">
        <v>3221</v>
      </c>
      <c r="G249" s="81">
        <v>0</v>
      </c>
      <c r="H249" s="81">
        <v>0</v>
      </c>
      <c r="I249" s="81">
        <v>0</v>
      </c>
      <c r="J249" s="148"/>
      <c r="K249" s="174"/>
      <c r="L249" s="175"/>
      <c r="M249" s="175"/>
      <c r="N249" s="175"/>
      <c r="O249" s="148"/>
      <c r="P249" s="148"/>
      <c r="Q249" s="148"/>
      <c r="R249" s="148"/>
      <c r="S249" s="173"/>
    </row>
    <row r="250" spans="1:19" ht="23.25" customHeight="1" x14ac:dyDescent="0.2">
      <c r="A250" s="338" t="s">
        <v>472</v>
      </c>
      <c r="B250" s="338"/>
      <c r="C250" s="338"/>
      <c r="D250" s="338"/>
      <c r="E250" s="80">
        <f>SUM(F250:I250,'5.10b'!E250:H250)</f>
        <v>59103</v>
      </c>
      <c r="F250" s="81">
        <f>SUM(F251:F253)</f>
        <v>12455</v>
      </c>
      <c r="G250" s="81">
        <f>SUM(G251:G253)</f>
        <v>2139</v>
      </c>
      <c r="H250" s="81">
        <f>SUM(H251:H253)</f>
        <v>0</v>
      </c>
      <c r="I250" s="81">
        <f>SUM(I251:I253)</f>
        <v>0</v>
      </c>
      <c r="J250" s="148"/>
      <c r="K250" s="172"/>
      <c r="L250" s="172"/>
      <c r="M250" s="172"/>
      <c r="N250" s="172"/>
      <c r="O250" s="148"/>
      <c r="P250" s="148"/>
      <c r="Q250" s="148"/>
      <c r="R250" s="148"/>
      <c r="S250" s="173"/>
    </row>
    <row r="251" spans="1:19" ht="23.25" customHeight="1" x14ac:dyDescent="0.2">
      <c r="A251" s="396" t="s">
        <v>134</v>
      </c>
      <c r="B251" s="411"/>
      <c r="C251" s="411"/>
      <c r="D251" s="411"/>
      <c r="E251" s="80">
        <f>SUM(F251:I251,'5.10b'!E251:H251)</f>
        <v>55893</v>
      </c>
      <c r="F251" s="81">
        <v>11432</v>
      </c>
      <c r="G251" s="81">
        <v>2139</v>
      </c>
      <c r="H251" s="81">
        <v>0</v>
      </c>
      <c r="I251" s="81">
        <v>0</v>
      </c>
      <c r="J251" s="148"/>
      <c r="K251" s="174"/>
      <c r="L251" s="175"/>
      <c r="M251" s="175"/>
      <c r="N251" s="175"/>
      <c r="O251" s="148"/>
      <c r="P251" s="148"/>
      <c r="Q251" s="148"/>
      <c r="R251" s="148"/>
      <c r="S251" s="173"/>
    </row>
    <row r="252" spans="1:19" ht="11.25" customHeight="1" x14ac:dyDescent="0.2">
      <c r="A252" s="396" t="s">
        <v>119</v>
      </c>
      <c r="B252" s="411"/>
      <c r="C252" s="411"/>
      <c r="D252" s="411"/>
      <c r="E252" s="80">
        <f>SUM(F252:I252,'5.10b'!E252:H252)</f>
        <v>1023</v>
      </c>
      <c r="F252" s="81">
        <v>1023</v>
      </c>
      <c r="G252" s="81">
        <v>0</v>
      </c>
      <c r="H252" s="81">
        <v>0</v>
      </c>
      <c r="I252" s="81">
        <v>0</v>
      </c>
      <c r="J252" s="148"/>
      <c r="K252" s="174"/>
      <c r="L252" s="179"/>
      <c r="M252" s="179"/>
      <c r="N252" s="179"/>
      <c r="O252" s="181"/>
      <c r="P252" s="181"/>
      <c r="Q252" s="181"/>
      <c r="R252" s="181"/>
      <c r="S252" s="173"/>
    </row>
    <row r="253" spans="1:19" ht="11.25" customHeight="1" x14ac:dyDescent="0.2">
      <c r="A253" s="396" t="s">
        <v>120</v>
      </c>
      <c r="B253" s="411"/>
      <c r="C253" s="411"/>
      <c r="D253" s="411"/>
      <c r="E253" s="80">
        <f>SUM(F253:I253,'5.10b'!E253:H253)</f>
        <v>2187</v>
      </c>
      <c r="F253" s="81">
        <v>0</v>
      </c>
      <c r="G253" s="81">
        <v>0</v>
      </c>
      <c r="H253" s="81">
        <v>0</v>
      </c>
      <c r="I253" s="81">
        <v>0</v>
      </c>
      <c r="J253" s="148"/>
      <c r="K253" s="174"/>
      <c r="L253" s="179"/>
      <c r="M253" s="179"/>
      <c r="N253" s="179"/>
      <c r="O253" s="181"/>
      <c r="P253" s="181"/>
      <c r="Q253" s="181"/>
      <c r="R253" s="181"/>
      <c r="S253" s="173"/>
    </row>
    <row r="254" spans="1:19" ht="23.25" customHeight="1" x14ac:dyDescent="0.2">
      <c r="A254" s="338" t="s">
        <v>473</v>
      </c>
      <c r="B254" s="338"/>
      <c r="C254" s="338"/>
      <c r="D254" s="338"/>
      <c r="E254" s="80">
        <f>SUM(F254:I254,'5.10b'!E254:H254)</f>
        <v>56345</v>
      </c>
      <c r="F254" s="81">
        <f>SUM(F255:F258)</f>
        <v>0</v>
      </c>
      <c r="G254" s="81">
        <f>SUM(G255:G258)</f>
        <v>3358</v>
      </c>
      <c r="H254" s="81">
        <f>SUM(H255:H258)</f>
        <v>0</v>
      </c>
      <c r="I254" s="81">
        <f>SUM(I255:I258)</f>
        <v>0</v>
      </c>
      <c r="J254" s="148"/>
      <c r="K254" s="183"/>
      <c r="L254" s="183"/>
      <c r="M254" s="183"/>
      <c r="N254" s="183"/>
      <c r="O254" s="181"/>
      <c r="P254" s="181"/>
      <c r="Q254" s="181"/>
      <c r="R254" s="181"/>
      <c r="S254" s="173"/>
    </row>
    <row r="255" spans="1:19" ht="23.25" customHeight="1" x14ac:dyDescent="0.2">
      <c r="A255" s="396" t="s">
        <v>134</v>
      </c>
      <c r="B255" s="411"/>
      <c r="C255" s="411"/>
      <c r="D255" s="411"/>
      <c r="E255" s="80">
        <f>SUM(F255:I255,'5.10b'!E255:H255)</f>
        <v>45745</v>
      </c>
      <c r="F255" s="81">
        <v>0</v>
      </c>
      <c r="G255" s="81">
        <v>3358</v>
      </c>
      <c r="H255" s="81">
        <v>0</v>
      </c>
      <c r="I255" s="81">
        <v>0</v>
      </c>
      <c r="J255" s="148"/>
      <c r="K255" s="174"/>
      <c r="L255" s="179"/>
      <c r="M255" s="179"/>
      <c r="N255" s="179"/>
      <c r="O255" s="181"/>
      <c r="P255" s="181"/>
      <c r="Q255" s="181"/>
      <c r="R255" s="181"/>
      <c r="S255" s="173"/>
    </row>
    <row r="256" spans="1:19" ht="11.25" customHeight="1" x14ac:dyDescent="0.2">
      <c r="A256" s="396" t="s">
        <v>281</v>
      </c>
      <c r="B256" s="411"/>
      <c r="C256" s="411"/>
      <c r="D256" s="411"/>
      <c r="E256" s="80">
        <f>SUM(F256:I256,'5.10b'!E256:H256)</f>
        <v>2637</v>
      </c>
      <c r="F256" s="81">
        <v>0</v>
      </c>
      <c r="G256" s="81">
        <v>0</v>
      </c>
      <c r="H256" s="81">
        <v>0</v>
      </c>
      <c r="I256" s="81">
        <v>0</v>
      </c>
      <c r="J256" s="148"/>
      <c r="K256" s="174"/>
      <c r="L256" s="179"/>
      <c r="M256" s="179"/>
      <c r="N256" s="179"/>
      <c r="O256" s="181"/>
      <c r="P256" s="181"/>
      <c r="Q256" s="181"/>
      <c r="R256" s="181"/>
      <c r="S256" s="173"/>
    </row>
    <row r="257" spans="1:19" ht="11.25" customHeight="1" x14ac:dyDescent="0.2">
      <c r="A257" s="396" t="s">
        <v>119</v>
      </c>
      <c r="B257" s="411"/>
      <c r="C257" s="411"/>
      <c r="D257" s="411"/>
      <c r="E257" s="80">
        <f>SUM(F257:I257,'5.10b'!E257:H257)</f>
        <v>5038</v>
      </c>
      <c r="F257" s="81">
        <v>0</v>
      </c>
      <c r="G257" s="81">
        <v>0</v>
      </c>
      <c r="H257" s="81">
        <v>0</v>
      </c>
      <c r="I257" s="81">
        <v>0</v>
      </c>
      <c r="J257" s="148"/>
      <c r="K257" s="174"/>
      <c r="L257" s="179"/>
      <c r="M257" s="179"/>
      <c r="N257" s="179"/>
      <c r="O257" s="181"/>
      <c r="P257" s="181"/>
      <c r="Q257" s="181"/>
      <c r="R257" s="181"/>
      <c r="S257" s="173"/>
    </row>
    <row r="258" spans="1:19" ht="11.25" customHeight="1" x14ac:dyDescent="0.2">
      <c r="A258" s="396" t="s">
        <v>120</v>
      </c>
      <c r="B258" s="411"/>
      <c r="C258" s="411"/>
      <c r="D258" s="411"/>
      <c r="E258" s="80">
        <f>SUM(F258:I258,'5.10b'!E258:H258)</f>
        <v>2925</v>
      </c>
      <c r="F258" s="81">
        <v>0</v>
      </c>
      <c r="G258" s="81">
        <v>0</v>
      </c>
      <c r="H258" s="81">
        <v>0</v>
      </c>
      <c r="I258" s="81">
        <v>0</v>
      </c>
      <c r="J258" s="148"/>
      <c r="K258" s="174"/>
      <c r="L258" s="179"/>
      <c r="M258" s="179"/>
      <c r="N258" s="179"/>
      <c r="O258" s="181"/>
      <c r="P258" s="181"/>
      <c r="Q258" s="181"/>
      <c r="R258" s="181"/>
      <c r="S258" s="173"/>
    </row>
    <row r="259" spans="1:19" ht="23.25" customHeight="1" x14ac:dyDescent="0.2">
      <c r="A259" s="338" t="s">
        <v>474</v>
      </c>
      <c r="B259" s="338"/>
      <c r="C259" s="338"/>
      <c r="D259" s="338"/>
      <c r="E259" s="80">
        <f>SUM(F259:I259,'5.10b'!E259:H259)</f>
        <v>25808</v>
      </c>
      <c r="F259" s="81">
        <f>SUM(F260:F261)</f>
        <v>0</v>
      </c>
      <c r="G259" s="81">
        <f>SUM(G260:G261)</f>
        <v>0</v>
      </c>
      <c r="H259" s="81">
        <f>SUM(H260:H261)</f>
        <v>0</v>
      </c>
      <c r="I259" s="81">
        <f>SUM(I260:I261)</f>
        <v>0</v>
      </c>
      <c r="J259" s="148"/>
      <c r="O259" s="181"/>
      <c r="P259" s="181"/>
      <c r="Q259" s="181"/>
      <c r="R259" s="181"/>
      <c r="S259" s="173"/>
    </row>
    <row r="260" spans="1:19" ht="23.25" customHeight="1" x14ac:dyDescent="0.2">
      <c r="A260" s="396" t="s">
        <v>134</v>
      </c>
      <c r="B260" s="411"/>
      <c r="C260" s="411"/>
      <c r="D260" s="411"/>
      <c r="E260" s="80">
        <f>SUM(F260:I260,'5.10b'!E260:H260)</f>
        <v>24133</v>
      </c>
      <c r="F260" s="81">
        <v>0</v>
      </c>
      <c r="G260" s="81">
        <v>0</v>
      </c>
      <c r="H260" s="81">
        <v>0</v>
      </c>
      <c r="I260" s="81">
        <v>0</v>
      </c>
      <c r="J260" s="148"/>
      <c r="L260" s="179"/>
      <c r="M260" s="179"/>
      <c r="N260" s="179"/>
      <c r="O260" s="181"/>
      <c r="P260" s="181"/>
      <c r="Q260" s="181"/>
      <c r="R260" s="181"/>
      <c r="S260" s="173"/>
    </row>
    <row r="261" spans="1:19" ht="11.25" customHeight="1" x14ac:dyDescent="0.2">
      <c r="A261" s="396" t="s">
        <v>120</v>
      </c>
      <c r="B261" s="411"/>
      <c r="C261" s="411"/>
      <c r="D261" s="411"/>
      <c r="E261" s="80">
        <f>SUM(F261:I261,'5.10b'!E261:H261)</f>
        <v>1675</v>
      </c>
      <c r="F261" s="81">
        <v>0</v>
      </c>
      <c r="G261" s="81">
        <v>0</v>
      </c>
      <c r="H261" s="81">
        <v>0</v>
      </c>
      <c r="I261" s="81">
        <v>0</v>
      </c>
      <c r="J261" s="148"/>
      <c r="K261" s="174"/>
      <c r="L261" s="179"/>
      <c r="M261" s="179"/>
      <c r="N261" s="179"/>
      <c r="O261" s="181"/>
      <c r="P261" s="181"/>
      <c r="Q261" s="181"/>
      <c r="R261" s="181"/>
      <c r="S261" s="173"/>
    </row>
    <row r="262" spans="1:19" ht="23.25" customHeight="1" x14ac:dyDescent="0.2">
      <c r="A262" s="338" t="s">
        <v>475</v>
      </c>
      <c r="B262" s="338"/>
      <c r="C262" s="338"/>
      <c r="D262" s="338"/>
      <c r="E262" s="80">
        <f>SUM(F262:I262,'5.10b'!E262:H262)</f>
        <v>36601</v>
      </c>
      <c r="F262" s="81">
        <f>SUM(F263:F264)</f>
        <v>0</v>
      </c>
      <c r="G262" s="81">
        <f>SUM(G263:G264)</f>
        <v>0</v>
      </c>
      <c r="H262" s="81">
        <f>SUM(H263:H264)</f>
        <v>0</v>
      </c>
      <c r="I262" s="81">
        <f>SUM(I263:I264)</f>
        <v>0</v>
      </c>
      <c r="J262" s="148"/>
      <c r="K262" s="183"/>
      <c r="L262" s="183"/>
      <c r="M262" s="183"/>
      <c r="N262" s="183"/>
      <c r="O262" s="181"/>
      <c r="P262" s="181"/>
      <c r="Q262" s="181"/>
      <c r="R262" s="181"/>
      <c r="S262" s="173"/>
    </row>
    <row r="263" spans="1:19" ht="23.25" customHeight="1" x14ac:dyDescent="0.2">
      <c r="A263" s="396" t="s">
        <v>134</v>
      </c>
      <c r="B263" s="411"/>
      <c r="C263" s="411"/>
      <c r="D263" s="411"/>
      <c r="E263" s="80">
        <f>SUM(F263:I263,'5.10b'!E263:H263)</f>
        <v>30825</v>
      </c>
      <c r="F263" s="81">
        <v>0</v>
      </c>
      <c r="G263" s="81">
        <v>0</v>
      </c>
      <c r="H263" s="81">
        <v>0</v>
      </c>
      <c r="I263" s="81">
        <v>0</v>
      </c>
      <c r="J263" s="148"/>
      <c r="K263" s="174"/>
      <c r="L263" s="179"/>
      <c r="M263" s="179"/>
      <c r="N263" s="179"/>
      <c r="O263" s="181"/>
      <c r="P263" s="181"/>
      <c r="Q263" s="181"/>
      <c r="R263" s="181"/>
      <c r="S263" s="173"/>
    </row>
    <row r="264" spans="1:19" ht="11.25" customHeight="1" x14ac:dyDescent="0.2">
      <c r="A264" s="383" t="s">
        <v>120</v>
      </c>
      <c r="B264" s="384"/>
      <c r="C264" s="384"/>
      <c r="D264" s="384"/>
      <c r="E264" s="80">
        <f>SUM(F264:I264,'5.10b'!E264:H264)</f>
        <v>5776</v>
      </c>
      <c r="F264" s="67">
        <v>0</v>
      </c>
      <c r="G264" s="67">
        <v>0</v>
      </c>
      <c r="H264" s="67">
        <v>0</v>
      </c>
      <c r="I264" s="67">
        <v>0</v>
      </c>
      <c r="J264" s="148"/>
      <c r="K264" s="174"/>
      <c r="L264" s="179"/>
      <c r="M264" s="179"/>
      <c r="N264" s="179"/>
      <c r="O264" s="181"/>
      <c r="P264" s="181"/>
      <c r="Q264" s="181"/>
      <c r="R264" s="181"/>
      <c r="S264" s="173"/>
    </row>
    <row r="265" spans="1:19" ht="23.25" customHeight="1" x14ac:dyDescent="0.2">
      <c r="A265" s="380" t="s">
        <v>476</v>
      </c>
      <c r="B265" s="380"/>
      <c r="C265" s="380"/>
      <c r="D265" s="380"/>
      <c r="E265" s="80">
        <f>SUM(F265:I265,'5.10b'!E265:H265)</f>
        <v>58630</v>
      </c>
      <c r="F265" s="67">
        <f>SUM(F266:F269)</f>
        <v>9341</v>
      </c>
      <c r="G265" s="67">
        <f>SUM(G266:G269)</f>
        <v>4441</v>
      </c>
      <c r="H265" s="67">
        <f>SUM(H266:H269)</f>
        <v>0</v>
      </c>
      <c r="I265" s="67">
        <f>SUM(I266:I269)</f>
        <v>0</v>
      </c>
      <c r="J265" s="148"/>
      <c r="K265" s="183"/>
      <c r="L265" s="183"/>
      <c r="M265" s="183"/>
      <c r="N265" s="183"/>
      <c r="O265" s="181"/>
      <c r="P265" s="181"/>
      <c r="Q265" s="181"/>
      <c r="R265" s="181"/>
      <c r="S265" s="173"/>
    </row>
    <row r="266" spans="1:19" ht="23.25" customHeight="1" x14ac:dyDescent="0.2">
      <c r="A266" s="383" t="s">
        <v>134</v>
      </c>
      <c r="B266" s="411"/>
      <c r="C266" s="411"/>
      <c r="D266" s="411"/>
      <c r="E266" s="80">
        <f>SUM(F266:I266,'5.10b'!E266:H266)</f>
        <v>44693</v>
      </c>
      <c r="F266" s="182">
        <v>5929</v>
      </c>
      <c r="G266" s="182">
        <v>4441</v>
      </c>
      <c r="H266" s="182">
        <v>0</v>
      </c>
      <c r="I266" s="182">
        <v>0</v>
      </c>
      <c r="J266" s="148"/>
      <c r="K266" s="174"/>
      <c r="L266" s="179"/>
      <c r="M266" s="179"/>
      <c r="N266" s="179"/>
      <c r="O266" s="181"/>
      <c r="P266" s="181"/>
      <c r="Q266" s="181"/>
      <c r="R266" s="181"/>
      <c r="S266" s="173"/>
    </row>
    <row r="267" spans="1:19" ht="11.25" customHeight="1" x14ac:dyDescent="0.2">
      <c r="A267" s="383" t="s">
        <v>281</v>
      </c>
      <c r="B267" s="411"/>
      <c r="C267" s="411"/>
      <c r="D267" s="411"/>
      <c r="E267" s="80">
        <f>SUM(F267:I267,'5.10b'!E267:H267)</f>
        <v>3803</v>
      </c>
      <c r="F267" s="182">
        <v>0</v>
      </c>
      <c r="G267" s="182">
        <v>0</v>
      </c>
      <c r="H267" s="182">
        <v>0</v>
      </c>
      <c r="I267" s="182">
        <v>0</v>
      </c>
      <c r="J267" s="148"/>
      <c r="K267" s="174"/>
      <c r="L267" s="179"/>
      <c r="M267" s="179"/>
      <c r="N267" s="179"/>
      <c r="O267" s="181"/>
      <c r="P267" s="181"/>
      <c r="Q267" s="181"/>
      <c r="R267" s="181"/>
      <c r="S267" s="173"/>
    </row>
    <row r="268" spans="1:19" ht="11.25" customHeight="1" x14ac:dyDescent="0.2">
      <c r="A268" s="383" t="s">
        <v>119</v>
      </c>
      <c r="B268" s="411"/>
      <c r="C268" s="411"/>
      <c r="D268" s="411"/>
      <c r="E268" s="80">
        <f>SUM(F268:I268,'5.10b'!E268:H268)</f>
        <v>6969</v>
      </c>
      <c r="F268" s="182">
        <v>2080</v>
      </c>
      <c r="G268" s="182">
        <v>0</v>
      </c>
      <c r="H268" s="182">
        <v>0</v>
      </c>
      <c r="I268" s="182">
        <v>0</v>
      </c>
      <c r="J268" s="148"/>
      <c r="K268" s="174"/>
      <c r="L268" s="175"/>
      <c r="M268" s="175"/>
      <c r="N268" s="175"/>
      <c r="O268" s="148"/>
      <c r="P268" s="148"/>
      <c r="Q268" s="148"/>
      <c r="R268" s="148"/>
      <c r="S268" s="173"/>
    </row>
    <row r="269" spans="1:19" ht="11.25" customHeight="1" x14ac:dyDescent="0.2">
      <c r="A269" s="383" t="s">
        <v>120</v>
      </c>
      <c r="B269" s="411"/>
      <c r="C269" s="411"/>
      <c r="D269" s="411"/>
      <c r="E269" s="80">
        <f>SUM(F269:I269,'5.10b'!E269:H269)</f>
        <v>3165</v>
      </c>
      <c r="F269" s="182">
        <v>1332</v>
      </c>
      <c r="G269" s="182">
        <v>0</v>
      </c>
      <c r="H269" s="182">
        <v>0</v>
      </c>
      <c r="I269" s="182">
        <v>0</v>
      </c>
      <c r="J269" s="148"/>
      <c r="K269" s="174"/>
      <c r="L269" s="175"/>
      <c r="M269" s="175"/>
      <c r="N269" s="175"/>
      <c r="O269" s="148"/>
      <c r="P269" s="148"/>
      <c r="Q269" s="148"/>
      <c r="R269" s="148"/>
      <c r="S269" s="173"/>
    </row>
    <row r="270" spans="1:19" ht="23.25" customHeight="1" x14ac:dyDescent="0.2">
      <c r="A270" s="405" t="s">
        <v>477</v>
      </c>
      <c r="B270" s="405"/>
      <c r="C270" s="405"/>
      <c r="D270" s="405"/>
      <c r="E270" s="80">
        <f>SUM(F270:I270,'5.10b'!E270:H270)</f>
        <v>38137</v>
      </c>
      <c r="F270" s="182">
        <f>SUM(F271:F272)</f>
        <v>0</v>
      </c>
      <c r="G270" s="182">
        <f>SUM(G271:G272)</f>
        <v>588</v>
      </c>
      <c r="H270" s="182">
        <f>SUM(H271:H272)</f>
        <v>0</v>
      </c>
      <c r="I270" s="182">
        <f>SUM(I271:I272)</f>
        <v>0</v>
      </c>
      <c r="J270" s="148"/>
      <c r="K270" s="178"/>
      <c r="L270" s="178"/>
      <c r="M270" s="178"/>
      <c r="N270" s="178"/>
      <c r="O270" s="169"/>
      <c r="P270" s="169"/>
      <c r="Q270" s="169"/>
      <c r="R270" s="169"/>
      <c r="S270" s="173"/>
    </row>
    <row r="271" spans="1:19" ht="23.25" customHeight="1" x14ac:dyDescent="0.2">
      <c r="A271" s="383" t="s">
        <v>134</v>
      </c>
      <c r="B271" s="411"/>
      <c r="C271" s="411"/>
      <c r="D271" s="411"/>
      <c r="E271" s="80">
        <f>SUM(F271:I271,'5.10b'!E271:H271)</f>
        <v>34026</v>
      </c>
      <c r="F271" s="182">
        <v>0</v>
      </c>
      <c r="G271" s="182">
        <v>588</v>
      </c>
      <c r="H271" s="182">
        <v>0</v>
      </c>
      <c r="I271" s="182">
        <v>0</v>
      </c>
      <c r="J271" s="148"/>
      <c r="K271" s="177"/>
      <c r="L271" s="179"/>
      <c r="M271" s="179"/>
      <c r="N271" s="179"/>
      <c r="O271" s="169"/>
      <c r="P271" s="169"/>
      <c r="Q271" s="169"/>
      <c r="R271" s="169"/>
      <c r="S271" s="173"/>
    </row>
    <row r="272" spans="1:19" ht="11.25" customHeight="1" x14ac:dyDescent="0.2">
      <c r="A272" s="383" t="s">
        <v>120</v>
      </c>
      <c r="B272" s="411"/>
      <c r="C272" s="411"/>
      <c r="D272" s="411"/>
      <c r="E272" s="80">
        <f>SUM(F272:I272,'5.10b'!E272:H272)</f>
        <v>4111</v>
      </c>
      <c r="F272" s="182">
        <v>0</v>
      </c>
      <c r="G272" s="182">
        <v>0</v>
      </c>
      <c r="H272" s="182">
        <v>0</v>
      </c>
      <c r="I272" s="182">
        <v>0</v>
      </c>
      <c r="J272" s="148"/>
      <c r="K272" s="177"/>
      <c r="L272" s="179"/>
      <c r="M272" s="179"/>
      <c r="N272" s="179"/>
      <c r="O272" s="169"/>
      <c r="P272" s="169"/>
      <c r="Q272" s="169"/>
      <c r="R272" s="169"/>
      <c r="S272" s="173"/>
    </row>
    <row r="273" spans="1:19" ht="23.25" customHeight="1" x14ac:dyDescent="0.2">
      <c r="A273" s="405" t="s">
        <v>478</v>
      </c>
      <c r="B273" s="405"/>
      <c r="C273" s="405"/>
      <c r="D273" s="405"/>
      <c r="E273" s="80">
        <f>SUM(F273:I273,'5.10b'!E273:H273)</f>
        <v>96747</v>
      </c>
      <c r="F273" s="182">
        <f>SUM(F274:F277)</f>
        <v>18557</v>
      </c>
      <c r="G273" s="182">
        <f>SUM(G274:G277)</f>
        <v>14767</v>
      </c>
      <c r="H273" s="182">
        <f>SUM(H274:H277)</f>
        <v>0</v>
      </c>
      <c r="I273" s="182">
        <f>SUM(I274:I277)</f>
        <v>0</v>
      </c>
      <c r="J273" s="148"/>
      <c r="K273" s="178"/>
      <c r="L273" s="178"/>
      <c r="M273" s="178"/>
      <c r="N273" s="178"/>
      <c r="O273" s="169"/>
      <c r="P273" s="169"/>
      <c r="Q273" s="169"/>
      <c r="R273" s="169"/>
      <c r="S273" s="173"/>
    </row>
    <row r="274" spans="1:19" ht="23.25" customHeight="1" x14ac:dyDescent="0.2">
      <c r="A274" s="383" t="s">
        <v>134</v>
      </c>
      <c r="B274" s="411"/>
      <c r="C274" s="411"/>
      <c r="D274" s="411"/>
      <c r="E274" s="80">
        <f>SUM(F274:I274,'5.10b'!E274:H274)</f>
        <v>70953</v>
      </c>
      <c r="F274" s="182">
        <v>12778</v>
      </c>
      <c r="G274" s="182">
        <v>8426</v>
      </c>
      <c r="H274" s="182">
        <v>0</v>
      </c>
      <c r="I274" s="182">
        <v>0</v>
      </c>
      <c r="J274" s="148"/>
      <c r="K274" s="177"/>
      <c r="L274" s="179"/>
      <c r="M274" s="179"/>
      <c r="N274" s="179"/>
      <c r="O274" s="169"/>
      <c r="P274" s="169"/>
      <c r="Q274" s="169"/>
      <c r="R274" s="169"/>
      <c r="S274" s="173"/>
    </row>
    <row r="275" spans="1:19" ht="11.25" customHeight="1" x14ac:dyDescent="0.2">
      <c r="A275" s="383" t="s">
        <v>281</v>
      </c>
      <c r="B275" s="411"/>
      <c r="C275" s="411"/>
      <c r="D275" s="411"/>
      <c r="E275" s="80">
        <f>SUM(F275:I275,'5.10b'!E275:H275)</f>
        <v>5723</v>
      </c>
      <c r="F275" s="182">
        <v>0</v>
      </c>
      <c r="G275" s="182">
        <v>0</v>
      </c>
      <c r="H275" s="182">
        <v>0</v>
      </c>
      <c r="I275" s="182">
        <v>0</v>
      </c>
      <c r="J275" s="148"/>
      <c r="K275" s="177"/>
      <c r="L275" s="179"/>
      <c r="M275" s="179"/>
      <c r="N275" s="179"/>
      <c r="O275" s="169"/>
      <c r="P275" s="169"/>
      <c r="Q275" s="169"/>
      <c r="R275" s="169"/>
      <c r="S275" s="173"/>
    </row>
    <row r="276" spans="1:19" ht="11.25" customHeight="1" x14ac:dyDescent="0.2">
      <c r="A276" s="383" t="s">
        <v>119</v>
      </c>
      <c r="B276" s="411"/>
      <c r="C276" s="411"/>
      <c r="D276" s="411"/>
      <c r="E276" s="80">
        <f>SUM(F276:I276,'5.10b'!E276:H276)</f>
        <v>8361</v>
      </c>
      <c r="F276" s="182">
        <v>3642</v>
      </c>
      <c r="G276" s="182">
        <v>317</v>
      </c>
      <c r="H276" s="182">
        <v>0</v>
      </c>
      <c r="I276" s="182">
        <v>0</v>
      </c>
      <c r="J276" s="148"/>
      <c r="K276" s="177"/>
      <c r="L276" s="179"/>
      <c r="M276" s="179"/>
      <c r="N276" s="179"/>
      <c r="O276" s="169"/>
      <c r="P276" s="169"/>
      <c r="Q276" s="169"/>
      <c r="R276" s="169"/>
      <c r="S276" s="173"/>
    </row>
    <row r="277" spans="1:19" ht="11.25" customHeight="1" x14ac:dyDescent="0.2">
      <c r="A277" s="383" t="s">
        <v>120</v>
      </c>
      <c r="B277" s="411"/>
      <c r="C277" s="411"/>
      <c r="D277" s="411"/>
      <c r="E277" s="80">
        <f>SUM(F277:I277,'5.10b'!E277:H277)</f>
        <v>11710</v>
      </c>
      <c r="F277" s="182">
        <v>2137</v>
      </c>
      <c r="G277" s="182">
        <v>6024</v>
      </c>
      <c r="H277" s="182">
        <v>0</v>
      </c>
      <c r="I277" s="182">
        <v>0</v>
      </c>
      <c r="J277" s="148"/>
      <c r="K277" s="177"/>
      <c r="L277" s="179"/>
      <c r="M277" s="179"/>
      <c r="N277" s="179"/>
      <c r="O277" s="169"/>
      <c r="P277" s="169"/>
      <c r="Q277" s="169"/>
      <c r="R277" s="169"/>
      <c r="S277" s="173"/>
    </row>
    <row r="278" spans="1:19" ht="23.25" customHeight="1" x14ac:dyDescent="0.2">
      <c r="A278" s="405" t="s">
        <v>479</v>
      </c>
      <c r="B278" s="405"/>
      <c r="C278" s="405"/>
      <c r="D278" s="405"/>
      <c r="E278" s="80">
        <f>SUM(F278:I278,'5.10b'!E278:H278)</f>
        <v>61570</v>
      </c>
      <c r="F278" s="182">
        <f>SUM(F279:F282)</f>
        <v>0</v>
      </c>
      <c r="G278" s="182">
        <f>SUM(G279:G282)</f>
        <v>5348</v>
      </c>
      <c r="H278" s="182">
        <f>SUM(H279:H282)</f>
        <v>0</v>
      </c>
      <c r="I278" s="182">
        <f>SUM(I279:I282)</f>
        <v>0</v>
      </c>
      <c r="J278" s="148"/>
      <c r="K278" s="178"/>
      <c r="L278" s="178"/>
      <c r="M278" s="178"/>
      <c r="N278" s="178"/>
      <c r="O278" s="169"/>
      <c r="P278" s="169"/>
      <c r="Q278" s="169"/>
      <c r="R278" s="169"/>
      <c r="S278" s="173"/>
    </row>
    <row r="279" spans="1:19" ht="23.25" customHeight="1" x14ac:dyDescent="0.2">
      <c r="A279" s="383" t="s">
        <v>134</v>
      </c>
      <c r="B279" s="411"/>
      <c r="C279" s="411"/>
      <c r="D279" s="411"/>
      <c r="E279" s="80">
        <f>SUM(F279:I279,'5.10b'!E279:H279)</f>
        <v>51920</v>
      </c>
      <c r="F279" s="182">
        <v>0</v>
      </c>
      <c r="G279" s="182">
        <v>5348</v>
      </c>
      <c r="H279" s="182">
        <v>0</v>
      </c>
      <c r="I279" s="182">
        <v>0</v>
      </c>
      <c r="J279" s="148"/>
      <c r="K279" s="177"/>
      <c r="L279" s="179"/>
      <c r="M279" s="179"/>
      <c r="N279" s="179"/>
      <c r="O279" s="169"/>
      <c r="P279" s="169"/>
      <c r="Q279" s="169"/>
      <c r="R279" s="169"/>
      <c r="S279" s="173"/>
    </row>
    <row r="280" spans="1:19" ht="11.25" customHeight="1" x14ac:dyDescent="0.2">
      <c r="A280" s="383" t="s">
        <v>281</v>
      </c>
      <c r="B280" s="411"/>
      <c r="C280" s="411"/>
      <c r="D280" s="411"/>
      <c r="E280" s="80">
        <f>SUM(F280:I280,'5.10b'!E280:H280)</f>
        <v>1367</v>
      </c>
      <c r="F280" s="182">
        <v>0</v>
      </c>
      <c r="G280" s="182">
        <v>0</v>
      </c>
      <c r="H280" s="182">
        <v>0</v>
      </c>
      <c r="I280" s="182">
        <v>0</v>
      </c>
      <c r="J280" s="148"/>
      <c r="K280" s="177"/>
      <c r="L280" s="175"/>
      <c r="M280" s="175"/>
      <c r="N280" s="175"/>
      <c r="O280" s="148"/>
      <c r="P280" s="148"/>
      <c r="Q280" s="148"/>
      <c r="R280" s="148"/>
      <c r="S280" s="173"/>
    </row>
    <row r="281" spans="1:19" ht="11.25" customHeight="1" x14ac:dyDescent="0.2">
      <c r="A281" s="383" t="s">
        <v>119</v>
      </c>
      <c r="B281" s="411"/>
      <c r="C281" s="411"/>
      <c r="D281" s="411"/>
      <c r="E281" s="80">
        <f>SUM(F281:I281,'5.10b'!E281:H281)</f>
        <v>4384</v>
      </c>
      <c r="F281" s="182">
        <v>0</v>
      </c>
      <c r="G281" s="182">
        <v>0</v>
      </c>
      <c r="H281" s="182">
        <v>0</v>
      </c>
      <c r="I281" s="182">
        <v>0</v>
      </c>
      <c r="J281" s="148"/>
      <c r="K281" s="174"/>
      <c r="L281" s="175"/>
      <c r="M281" s="175"/>
      <c r="N281" s="175"/>
      <c r="O281" s="148"/>
      <c r="P281" s="148"/>
      <c r="Q281" s="148"/>
      <c r="R281" s="148"/>
      <c r="S281" s="173"/>
    </row>
    <row r="282" spans="1:19" ht="11.25" customHeight="1" x14ac:dyDescent="0.2">
      <c r="A282" s="383" t="s">
        <v>120</v>
      </c>
      <c r="B282" s="411"/>
      <c r="C282" s="411"/>
      <c r="D282" s="411"/>
      <c r="E282" s="80">
        <f>SUM(F282:I282,'5.10b'!E282:H282)</f>
        <v>3899</v>
      </c>
      <c r="F282" s="182">
        <v>0</v>
      </c>
      <c r="G282" s="182">
        <v>0</v>
      </c>
      <c r="H282" s="182">
        <v>0</v>
      </c>
      <c r="I282" s="182">
        <v>0</v>
      </c>
      <c r="J282" s="148"/>
      <c r="K282" s="174"/>
      <c r="L282" s="175"/>
      <c r="M282" s="175"/>
      <c r="N282" s="175"/>
      <c r="O282" s="148"/>
      <c r="P282" s="148"/>
      <c r="Q282" s="148"/>
      <c r="R282" s="148"/>
      <c r="S282" s="173"/>
    </row>
    <row r="283" spans="1:19" ht="23.25" customHeight="1" x14ac:dyDescent="0.2">
      <c r="A283" s="405" t="s">
        <v>480</v>
      </c>
      <c r="B283" s="405"/>
      <c r="C283" s="405"/>
      <c r="D283" s="405"/>
      <c r="E283" s="80">
        <f>SUM(F283:I283,'5.10b'!E283:H283)</f>
        <v>110240</v>
      </c>
      <c r="F283" s="182">
        <f>SUM(F284:F286)</f>
        <v>55688</v>
      </c>
      <c r="G283" s="182">
        <f>SUM(G284:G286)</f>
        <v>3926</v>
      </c>
      <c r="H283" s="182">
        <f>SUM(H284:H286)</f>
        <v>0</v>
      </c>
      <c r="I283" s="182">
        <f>SUM(I284:I286)</f>
        <v>0</v>
      </c>
      <c r="J283" s="148"/>
      <c r="K283" s="172"/>
      <c r="L283" s="172"/>
      <c r="M283" s="172"/>
      <c r="N283" s="172"/>
      <c r="O283" s="148"/>
      <c r="P283" s="148"/>
      <c r="Q283" s="148"/>
      <c r="R283" s="148"/>
      <c r="S283" s="173"/>
    </row>
    <row r="284" spans="1:19" ht="23.25" customHeight="1" x14ac:dyDescent="0.2">
      <c r="A284" s="383" t="s">
        <v>134</v>
      </c>
      <c r="B284" s="411"/>
      <c r="C284" s="411"/>
      <c r="D284" s="411"/>
      <c r="E284" s="80">
        <f>SUM(F284:I284,'5.10b'!E284:H284)</f>
        <v>86281</v>
      </c>
      <c r="F284" s="182">
        <v>33867</v>
      </c>
      <c r="G284" s="182">
        <v>3926</v>
      </c>
      <c r="H284" s="182">
        <v>0</v>
      </c>
      <c r="I284" s="182">
        <v>0</v>
      </c>
      <c r="J284" s="148"/>
      <c r="K284" s="174"/>
      <c r="L284" s="175"/>
      <c r="M284" s="175"/>
      <c r="N284" s="175"/>
      <c r="O284" s="148"/>
      <c r="P284" s="148"/>
      <c r="Q284" s="148"/>
      <c r="R284" s="148"/>
      <c r="S284" s="173"/>
    </row>
    <row r="285" spans="1:19" ht="11.25" customHeight="1" x14ac:dyDescent="0.2">
      <c r="A285" s="383" t="s">
        <v>119</v>
      </c>
      <c r="B285" s="411"/>
      <c r="C285" s="411"/>
      <c r="D285" s="411"/>
      <c r="E285" s="80">
        <f>SUM(F285:I285,'5.10b'!E285:H285)</f>
        <v>18408</v>
      </c>
      <c r="F285" s="182">
        <v>18408</v>
      </c>
      <c r="G285" s="182">
        <v>0</v>
      </c>
      <c r="H285" s="182">
        <v>0</v>
      </c>
      <c r="I285" s="182">
        <v>0</v>
      </c>
      <c r="J285" s="148"/>
      <c r="K285" s="174"/>
      <c r="L285" s="175"/>
      <c r="M285" s="175"/>
      <c r="N285" s="175"/>
      <c r="O285" s="148"/>
      <c r="P285" s="148"/>
      <c r="Q285" s="148"/>
      <c r="R285" s="148"/>
      <c r="S285" s="173"/>
    </row>
    <row r="286" spans="1:19" ht="11.25" customHeight="1" x14ac:dyDescent="0.2">
      <c r="A286" s="383" t="s">
        <v>120</v>
      </c>
      <c r="B286" s="411"/>
      <c r="C286" s="411"/>
      <c r="D286" s="411"/>
      <c r="E286" s="80">
        <f>SUM(F286:I286,'5.10b'!E286:H286)</f>
        <v>5551</v>
      </c>
      <c r="F286" s="182">
        <v>3413</v>
      </c>
      <c r="G286" s="182">
        <v>0</v>
      </c>
      <c r="H286" s="182">
        <v>0</v>
      </c>
      <c r="I286" s="182">
        <v>0</v>
      </c>
      <c r="J286" s="148"/>
      <c r="K286" s="174"/>
      <c r="L286" s="175"/>
      <c r="M286" s="175"/>
      <c r="N286" s="175"/>
      <c r="O286" s="148"/>
      <c r="P286" s="148"/>
      <c r="Q286" s="148"/>
      <c r="R286" s="148"/>
      <c r="S286" s="173"/>
    </row>
    <row r="287" spans="1:19" ht="23.25" customHeight="1" x14ac:dyDescent="0.2">
      <c r="A287" s="405" t="s">
        <v>481</v>
      </c>
      <c r="B287" s="405"/>
      <c r="C287" s="405"/>
      <c r="D287" s="405"/>
      <c r="E287" s="80">
        <f>SUM(F287:I287,'5.10b'!E287:H287)</f>
        <v>13369</v>
      </c>
      <c r="F287" s="182">
        <f>SUM(F288:F289)</f>
        <v>0</v>
      </c>
      <c r="G287" s="182">
        <f>SUM(G288:G289)</f>
        <v>0</v>
      </c>
      <c r="H287" s="182">
        <f>SUM(H288:H289)</f>
        <v>0</v>
      </c>
      <c r="I287" s="182">
        <f>SUM(I288:I289)</f>
        <v>0</v>
      </c>
      <c r="J287" s="148"/>
      <c r="K287" s="172"/>
      <c r="L287" s="172"/>
      <c r="M287" s="172"/>
      <c r="N287" s="172"/>
      <c r="O287" s="148"/>
      <c r="P287" s="148"/>
      <c r="Q287" s="148"/>
      <c r="R287" s="148"/>
      <c r="S287" s="173"/>
    </row>
    <row r="288" spans="1:19" ht="23.25" customHeight="1" x14ac:dyDescent="0.2">
      <c r="A288" s="383" t="s">
        <v>134</v>
      </c>
      <c r="B288" s="411"/>
      <c r="C288" s="411"/>
      <c r="D288" s="411"/>
      <c r="E288" s="80">
        <f>SUM(F288:I288,'5.10b'!E288:H288)</f>
        <v>11053</v>
      </c>
      <c r="F288" s="182">
        <v>0</v>
      </c>
      <c r="G288" s="182">
        <v>0</v>
      </c>
      <c r="H288" s="182">
        <v>0</v>
      </c>
      <c r="I288" s="182">
        <v>0</v>
      </c>
      <c r="J288" s="148"/>
      <c r="K288" s="174"/>
      <c r="L288" s="175"/>
      <c r="M288" s="175"/>
      <c r="N288" s="175"/>
      <c r="O288" s="148"/>
      <c r="P288" s="148"/>
      <c r="Q288" s="148"/>
      <c r="R288" s="148"/>
      <c r="S288" s="173"/>
    </row>
    <row r="289" spans="1:19" ht="11.25" customHeight="1" x14ac:dyDescent="0.2">
      <c r="A289" s="383" t="s">
        <v>120</v>
      </c>
      <c r="B289" s="411"/>
      <c r="C289" s="411"/>
      <c r="D289" s="411"/>
      <c r="E289" s="80">
        <f>SUM(F289:I289,'5.10b'!E289:H289)</f>
        <v>2316</v>
      </c>
      <c r="F289" s="182">
        <v>0</v>
      </c>
      <c r="G289" s="182">
        <v>0</v>
      </c>
      <c r="H289" s="182">
        <v>0</v>
      </c>
      <c r="I289" s="182">
        <v>0</v>
      </c>
      <c r="J289" s="148"/>
      <c r="K289" s="174"/>
      <c r="L289" s="175"/>
      <c r="M289" s="175"/>
      <c r="N289" s="175"/>
      <c r="O289" s="148"/>
      <c r="P289" s="148"/>
      <c r="Q289" s="148"/>
      <c r="R289" s="148"/>
      <c r="S289" s="173"/>
    </row>
    <row r="290" spans="1:19" ht="23.25" customHeight="1" x14ac:dyDescent="0.2">
      <c r="A290" s="405" t="s">
        <v>482</v>
      </c>
      <c r="B290" s="405"/>
      <c r="C290" s="405"/>
      <c r="D290" s="405"/>
      <c r="E290" s="80">
        <f>SUM(F290:I290,'5.10b'!E290:H290)</f>
        <v>23360</v>
      </c>
      <c r="F290" s="182">
        <f>SUM(F291:F292)</f>
        <v>0</v>
      </c>
      <c r="G290" s="182">
        <f>SUM(G291:G292)</f>
        <v>0</v>
      </c>
      <c r="H290" s="182">
        <f>SUM(H291:H292)</f>
        <v>0</v>
      </c>
      <c r="I290" s="182">
        <f>SUM(I291:I292)</f>
        <v>0</v>
      </c>
      <c r="J290" s="148"/>
      <c r="K290" s="172"/>
      <c r="L290" s="172"/>
      <c r="M290" s="172"/>
      <c r="N290" s="172"/>
      <c r="O290" s="148"/>
      <c r="P290" s="148"/>
      <c r="Q290" s="148"/>
      <c r="R290" s="148"/>
      <c r="S290" s="173"/>
    </row>
    <row r="291" spans="1:19" ht="23.25" customHeight="1" x14ac:dyDescent="0.2">
      <c r="A291" s="383" t="s">
        <v>134</v>
      </c>
      <c r="B291" s="411"/>
      <c r="C291" s="411"/>
      <c r="D291" s="411"/>
      <c r="E291" s="80">
        <f>SUM(F291:I291,'5.10b'!E291:H291)</f>
        <v>21989</v>
      </c>
      <c r="F291" s="182">
        <v>0</v>
      </c>
      <c r="G291" s="182">
        <v>0</v>
      </c>
      <c r="H291" s="182">
        <v>0</v>
      </c>
      <c r="I291" s="182">
        <v>0</v>
      </c>
      <c r="J291" s="148"/>
      <c r="K291" s="174"/>
      <c r="L291" s="175"/>
      <c r="M291" s="175"/>
      <c r="N291" s="175"/>
      <c r="O291" s="148"/>
      <c r="P291" s="148"/>
      <c r="Q291" s="148"/>
      <c r="R291" s="148"/>
      <c r="S291" s="173"/>
    </row>
    <row r="292" spans="1:19" ht="11.25" customHeight="1" x14ac:dyDescent="0.2">
      <c r="A292" s="383" t="s">
        <v>120</v>
      </c>
      <c r="B292" s="411"/>
      <c r="C292" s="411"/>
      <c r="D292" s="411"/>
      <c r="E292" s="80">
        <f>SUM(F292:I292,'5.10b'!E292:H292)</f>
        <v>1371</v>
      </c>
      <c r="F292" s="182">
        <v>0</v>
      </c>
      <c r="G292" s="182">
        <v>0</v>
      </c>
      <c r="H292" s="182">
        <v>0</v>
      </c>
      <c r="I292" s="182">
        <v>0</v>
      </c>
      <c r="J292" s="148"/>
      <c r="K292" s="174"/>
      <c r="L292" s="175"/>
      <c r="M292" s="175"/>
      <c r="N292" s="175"/>
      <c r="O292" s="148"/>
      <c r="P292" s="148"/>
      <c r="Q292" s="148"/>
      <c r="R292" s="148"/>
      <c r="S292" s="173"/>
    </row>
    <row r="293" spans="1:19" ht="23.25" customHeight="1" x14ac:dyDescent="0.2">
      <c r="A293" s="405" t="s">
        <v>483</v>
      </c>
      <c r="B293" s="405"/>
      <c r="C293" s="405"/>
      <c r="D293" s="405"/>
      <c r="E293" s="80">
        <f>SUM(F293:I293,'5.10b'!E293:H293)</f>
        <v>25391</v>
      </c>
      <c r="F293" s="182">
        <f>SUM(F294:F295)</f>
        <v>0</v>
      </c>
      <c r="G293" s="182">
        <f>SUM(G294:G295)</f>
        <v>0</v>
      </c>
      <c r="H293" s="182">
        <f>SUM(H294:H295)</f>
        <v>0</v>
      </c>
      <c r="I293" s="182">
        <f>SUM(I294:I295)</f>
        <v>0</v>
      </c>
      <c r="J293" s="148"/>
      <c r="K293" s="178"/>
      <c r="L293" s="178"/>
      <c r="M293" s="178"/>
      <c r="N293" s="178"/>
      <c r="O293" s="169"/>
      <c r="P293" s="169"/>
      <c r="Q293" s="169"/>
      <c r="R293" s="169"/>
      <c r="S293" s="173"/>
    </row>
    <row r="294" spans="1:19" ht="23.25" customHeight="1" x14ac:dyDescent="0.2">
      <c r="A294" s="383" t="s">
        <v>134</v>
      </c>
      <c r="B294" s="411"/>
      <c r="C294" s="411"/>
      <c r="D294" s="411"/>
      <c r="E294" s="80">
        <f>SUM(F294:I294,'5.10b'!E294:H294)</f>
        <v>24346</v>
      </c>
      <c r="F294" s="182">
        <v>0</v>
      </c>
      <c r="G294" s="182">
        <v>0</v>
      </c>
      <c r="H294" s="182">
        <v>0</v>
      </c>
      <c r="I294" s="182">
        <v>0</v>
      </c>
      <c r="J294" s="148"/>
      <c r="K294" s="177"/>
      <c r="L294" s="179"/>
      <c r="M294" s="179"/>
      <c r="N294" s="179"/>
      <c r="O294" s="169"/>
      <c r="P294" s="169"/>
      <c r="Q294" s="169"/>
      <c r="R294" s="169"/>
      <c r="S294" s="173"/>
    </row>
    <row r="295" spans="1:19" ht="11.25" customHeight="1" x14ac:dyDescent="0.2">
      <c r="A295" s="383" t="s">
        <v>120</v>
      </c>
      <c r="B295" s="411"/>
      <c r="C295" s="411"/>
      <c r="D295" s="411"/>
      <c r="E295" s="80">
        <f>SUM(F295:I295,'5.10b'!E295:H295)</f>
        <v>1045</v>
      </c>
      <c r="F295" s="182">
        <v>0</v>
      </c>
      <c r="G295" s="182">
        <v>0</v>
      </c>
      <c r="H295" s="182">
        <v>0</v>
      </c>
      <c r="I295" s="182">
        <v>0</v>
      </c>
      <c r="J295" s="148"/>
      <c r="K295" s="177"/>
      <c r="L295" s="179"/>
      <c r="M295" s="179"/>
      <c r="N295" s="179"/>
      <c r="O295" s="169"/>
      <c r="P295" s="169"/>
      <c r="Q295" s="169"/>
      <c r="R295" s="169"/>
      <c r="S295" s="173"/>
    </row>
    <row r="296" spans="1:19" ht="23.25" customHeight="1" x14ac:dyDescent="0.2">
      <c r="A296" s="405" t="s">
        <v>484</v>
      </c>
      <c r="B296" s="405"/>
      <c r="C296" s="405"/>
      <c r="D296" s="405"/>
      <c r="E296" s="80">
        <f>SUM(F296:I296,'5.10b'!E296:H296)</f>
        <v>111365</v>
      </c>
      <c r="F296" s="182">
        <f>SUM(F297:F300)</f>
        <v>45062</v>
      </c>
      <c r="G296" s="182">
        <f>SUM(G297:G300)</f>
        <v>3671</v>
      </c>
      <c r="H296" s="182">
        <f>SUM(H297:H300)</f>
        <v>0</v>
      </c>
      <c r="I296" s="182">
        <f>SUM(I297:I300)</f>
        <v>0</v>
      </c>
      <c r="J296" s="148"/>
      <c r="K296" s="178"/>
      <c r="L296" s="178"/>
      <c r="M296" s="178"/>
      <c r="N296" s="178"/>
      <c r="O296" s="169"/>
      <c r="P296" s="169"/>
      <c r="Q296" s="169"/>
      <c r="R296" s="169"/>
      <c r="S296" s="173"/>
    </row>
    <row r="297" spans="1:19" ht="23.25" customHeight="1" x14ac:dyDescent="0.2">
      <c r="A297" s="383" t="s">
        <v>134</v>
      </c>
      <c r="B297" s="411"/>
      <c r="C297" s="411"/>
      <c r="D297" s="411"/>
      <c r="E297" s="80">
        <f>SUM(F297:I297,'5.10b'!E297:H297)</f>
        <v>72664</v>
      </c>
      <c r="F297" s="182">
        <v>22148</v>
      </c>
      <c r="G297" s="182">
        <v>3671</v>
      </c>
      <c r="H297" s="182">
        <v>0</v>
      </c>
      <c r="I297" s="182">
        <v>0</v>
      </c>
      <c r="J297" s="148"/>
      <c r="K297" s="177"/>
      <c r="L297" s="179"/>
      <c r="M297" s="179"/>
      <c r="N297" s="179"/>
      <c r="O297" s="169"/>
      <c r="P297" s="169"/>
      <c r="Q297" s="169"/>
      <c r="R297" s="169"/>
      <c r="S297" s="173"/>
    </row>
    <row r="298" spans="1:19" ht="11.25" customHeight="1" x14ac:dyDescent="0.2">
      <c r="A298" s="383" t="s">
        <v>281</v>
      </c>
      <c r="B298" s="411"/>
      <c r="C298" s="411"/>
      <c r="D298" s="411"/>
      <c r="E298" s="80">
        <f>SUM(F298:I298,'5.10b'!E298:H298)</f>
        <v>28621</v>
      </c>
      <c r="F298" s="182">
        <v>19634</v>
      </c>
      <c r="G298" s="182">
        <v>0</v>
      </c>
      <c r="H298" s="182">
        <v>0</v>
      </c>
      <c r="I298" s="182">
        <v>0</v>
      </c>
      <c r="J298" s="148"/>
      <c r="K298" s="177"/>
      <c r="L298" s="179"/>
      <c r="M298" s="179"/>
      <c r="N298" s="179"/>
      <c r="O298" s="169"/>
      <c r="P298" s="169"/>
      <c r="Q298" s="169"/>
      <c r="R298" s="169"/>
      <c r="S298" s="173"/>
    </row>
    <row r="299" spans="1:19" ht="11.25" customHeight="1" x14ac:dyDescent="0.2">
      <c r="A299" s="383" t="s">
        <v>119</v>
      </c>
      <c r="B299" s="411"/>
      <c r="C299" s="411"/>
      <c r="D299" s="411"/>
      <c r="E299" s="80">
        <f>SUM(F299:I299,'5.10b'!E299:H299)</f>
        <v>6128</v>
      </c>
      <c r="F299" s="182">
        <v>867</v>
      </c>
      <c r="G299" s="182">
        <v>0</v>
      </c>
      <c r="H299" s="182">
        <v>0</v>
      </c>
      <c r="I299" s="182">
        <v>0</v>
      </c>
      <c r="J299" s="148"/>
      <c r="K299" s="177"/>
      <c r="L299" s="179"/>
      <c r="M299" s="179"/>
      <c r="N299" s="179"/>
      <c r="O299" s="169"/>
      <c r="P299" s="169"/>
      <c r="Q299" s="169"/>
      <c r="R299" s="169"/>
      <c r="S299" s="173"/>
    </row>
    <row r="300" spans="1:19" ht="11.25" customHeight="1" x14ac:dyDescent="0.2">
      <c r="A300" s="396" t="s">
        <v>120</v>
      </c>
      <c r="B300" s="411"/>
      <c r="C300" s="411"/>
      <c r="D300" s="411"/>
      <c r="E300" s="80">
        <f>SUM(F300:I300,'5.10b'!E300:H300)</f>
        <v>3952</v>
      </c>
      <c r="F300" s="81">
        <v>2413</v>
      </c>
      <c r="G300" s="81">
        <v>0</v>
      </c>
      <c r="H300" s="81">
        <v>0</v>
      </c>
      <c r="I300" s="81">
        <v>0</v>
      </c>
      <c r="J300" s="148"/>
      <c r="K300" s="177"/>
      <c r="L300" s="179"/>
      <c r="M300" s="179"/>
      <c r="N300" s="179"/>
      <c r="O300" s="169"/>
      <c r="P300" s="169"/>
      <c r="Q300" s="169"/>
      <c r="R300" s="169"/>
      <c r="S300" s="173"/>
    </row>
    <row r="301" spans="1:19" ht="23.25" customHeight="1" x14ac:dyDescent="0.2">
      <c r="A301" s="338" t="s">
        <v>485</v>
      </c>
      <c r="B301" s="338"/>
      <c r="C301" s="338"/>
      <c r="D301" s="338"/>
      <c r="E301" s="80">
        <f>SUM(F301:I301,'5.10b'!E301:H301)</f>
        <v>31866</v>
      </c>
      <c r="F301" s="81">
        <f>SUM(F302:F303)</f>
        <v>2703</v>
      </c>
      <c r="G301" s="81">
        <f>SUM(G302:G303)</f>
        <v>0</v>
      </c>
      <c r="H301" s="81">
        <f>SUM(H302:H303)</f>
        <v>0</v>
      </c>
      <c r="I301" s="81">
        <f>SUM(I302:I303)</f>
        <v>0</v>
      </c>
      <c r="J301" s="148"/>
      <c r="K301" s="178"/>
      <c r="L301" s="178"/>
      <c r="M301" s="178"/>
      <c r="N301" s="178"/>
      <c r="O301" s="169"/>
      <c r="P301" s="169"/>
      <c r="Q301" s="169"/>
      <c r="R301" s="169"/>
      <c r="S301" s="173"/>
    </row>
    <row r="302" spans="1:19" ht="23.25" customHeight="1" x14ac:dyDescent="0.2">
      <c r="A302" s="396" t="s">
        <v>134</v>
      </c>
      <c r="B302" s="411"/>
      <c r="C302" s="411"/>
      <c r="D302" s="411"/>
      <c r="E302" s="80">
        <f>SUM(F302:I302,'5.10b'!E302:H302)</f>
        <v>29868</v>
      </c>
      <c r="F302" s="81">
        <v>2703</v>
      </c>
      <c r="G302" s="81">
        <v>0</v>
      </c>
      <c r="H302" s="81">
        <v>0</v>
      </c>
      <c r="I302" s="81">
        <v>0</v>
      </c>
      <c r="J302" s="148"/>
      <c r="K302" s="177"/>
      <c r="L302" s="179"/>
      <c r="M302" s="179"/>
      <c r="N302" s="179"/>
      <c r="O302" s="169"/>
      <c r="P302" s="169"/>
      <c r="Q302" s="169"/>
      <c r="R302" s="169"/>
      <c r="S302" s="173"/>
    </row>
    <row r="303" spans="1:19" ht="11.25" customHeight="1" x14ac:dyDescent="0.2">
      <c r="A303" s="396" t="s">
        <v>120</v>
      </c>
      <c r="B303" s="411"/>
      <c r="C303" s="411"/>
      <c r="D303" s="411"/>
      <c r="E303" s="80">
        <f>SUM(F303:I303,'5.10b'!E303:H303)</f>
        <v>1998</v>
      </c>
      <c r="F303" s="81">
        <v>0</v>
      </c>
      <c r="G303" s="81">
        <v>0</v>
      </c>
      <c r="H303" s="81">
        <v>0</v>
      </c>
      <c r="I303" s="81">
        <v>0</v>
      </c>
      <c r="J303" s="148"/>
      <c r="K303" s="177"/>
      <c r="L303" s="179"/>
      <c r="M303" s="179"/>
      <c r="N303" s="179"/>
      <c r="O303" s="169"/>
      <c r="P303" s="169"/>
      <c r="Q303" s="169"/>
      <c r="R303" s="169"/>
      <c r="S303" s="173"/>
    </row>
    <row r="304" spans="1:19" ht="23.25" customHeight="1" x14ac:dyDescent="0.2">
      <c r="A304" s="338" t="s">
        <v>486</v>
      </c>
      <c r="B304" s="338"/>
      <c r="C304" s="338"/>
      <c r="D304" s="338"/>
      <c r="E304" s="80">
        <f>SUM(F304:I304,'5.10b'!E304:H304)</f>
        <v>10613</v>
      </c>
      <c r="F304" s="81">
        <f>SUM(F305:F306)</f>
        <v>0</v>
      </c>
      <c r="G304" s="81">
        <f>SUM(G305:G306)</f>
        <v>0</v>
      </c>
      <c r="H304" s="81">
        <f>SUM(H305:H306)</f>
        <v>0</v>
      </c>
      <c r="I304" s="81">
        <f>SUM(I305:I306)</f>
        <v>0</v>
      </c>
      <c r="J304" s="148"/>
      <c r="L304" s="178"/>
      <c r="M304" s="178"/>
      <c r="N304" s="178"/>
      <c r="O304" s="169"/>
      <c r="P304" s="169"/>
      <c r="Q304" s="169"/>
      <c r="R304" s="169"/>
      <c r="S304" s="173"/>
    </row>
    <row r="305" spans="1:19" ht="23.25" customHeight="1" x14ac:dyDescent="0.2">
      <c r="A305" s="396" t="s">
        <v>134</v>
      </c>
      <c r="B305" s="411"/>
      <c r="C305" s="411"/>
      <c r="D305" s="411"/>
      <c r="E305" s="80">
        <f>SUM(F305:I305,'5.10b'!E305:H305)</f>
        <v>9642</v>
      </c>
      <c r="F305" s="81">
        <v>0</v>
      </c>
      <c r="G305" s="81">
        <v>0</v>
      </c>
      <c r="H305" s="81">
        <v>0</v>
      </c>
      <c r="I305" s="81">
        <v>0</v>
      </c>
      <c r="J305" s="148"/>
      <c r="O305" s="169"/>
      <c r="P305" s="169"/>
      <c r="Q305" s="169"/>
      <c r="R305" s="169"/>
      <c r="S305" s="173"/>
    </row>
    <row r="306" spans="1:19" ht="11.25" customHeight="1" x14ac:dyDescent="0.2">
      <c r="A306" s="396" t="s">
        <v>120</v>
      </c>
      <c r="B306" s="411"/>
      <c r="C306" s="411"/>
      <c r="D306" s="411"/>
      <c r="E306" s="80">
        <f>SUM(F306:I306,'5.10b'!E306:H306)</f>
        <v>971</v>
      </c>
      <c r="F306" s="81">
        <v>0</v>
      </c>
      <c r="G306" s="81">
        <v>0</v>
      </c>
      <c r="H306" s="81">
        <v>0</v>
      </c>
      <c r="I306" s="81">
        <v>0</v>
      </c>
      <c r="J306" s="148"/>
      <c r="K306" s="177"/>
      <c r="L306" s="179"/>
      <c r="M306" s="179"/>
      <c r="N306" s="179"/>
      <c r="O306" s="169"/>
      <c r="P306" s="169"/>
      <c r="Q306" s="169"/>
      <c r="R306" s="169"/>
      <c r="S306" s="173"/>
    </row>
    <row r="307" spans="1:19" ht="23.25" customHeight="1" x14ac:dyDescent="0.2">
      <c r="A307" s="338" t="s">
        <v>487</v>
      </c>
      <c r="B307" s="338"/>
      <c r="C307" s="338"/>
      <c r="D307" s="338"/>
      <c r="E307" s="80">
        <f>SUM(F307:I307,'5.10b'!E307:H307)</f>
        <v>114430</v>
      </c>
      <c r="F307" s="81">
        <f>SUM(F308:F310)</f>
        <v>89533</v>
      </c>
      <c r="G307" s="81">
        <f>SUM(G308:G310)</f>
        <v>0</v>
      </c>
      <c r="H307" s="81">
        <f>SUM(H308:H310)</f>
        <v>0</v>
      </c>
      <c r="I307" s="81">
        <f>SUM(I308:I310)</f>
        <v>0</v>
      </c>
      <c r="J307" s="148"/>
      <c r="K307" s="178"/>
      <c r="L307" s="178"/>
      <c r="M307" s="178"/>
      <c r="N307" s="178"/>
      <c r="O307" s="169"/>
      <c r="P307" s="169"/>
      <c r="Q307" s="169"/>
      <c r="R307" s="169"/>
      <c r="S307" s="173"/>
    </row>
    <row r="308" spans="1:19" ht="23.25" customHeight="1" x14ac:dyDescent="0.2">
      <c r="A308" s="396" t="s">
        <v>134</v>
      </c>
      <c r="B308" s="411"/>
      <c r="C308" s="411"/>
      <c r="D308" s="411"/>
      <c r="E308" s="80">
        <f>SUM(F308:I308,'5.10b'!E308:H308)</f>
        <v>81346</v>
      </c>
      <c r="F308" s="81">
        <v>57507</v>
      </c>
      <c r="G308" s="81">
        <v>0</v>
      </c>
      <c r="H308" s="81">
        <v>0</v>
      </c>
      <c r="I308" s="81">
        <v>0</v>
      </c>
      <c r="J308" s="148"/>
      <c r="K308" s="177"/>
      <c r="L308" s="179"/>
      <c r="M308" s="179"/>
      <c r="N308" s="179"/>
      <c r="O308" s="169"/>
      <c r="P308" s="169"/>
      <c r="Q308" s="169"/>
      <c r="R308" s="169"/>
      <c r="S308" s="173"/>
    </row>
    <row r="309" spans="1:19" ht="11.25" customHeight="1" x14ac:dyDescent="0.2">
      <c r="A309" s="396" t="s">
        <v>119</v>
      </c>
      <c r="B309" s="411"/>
      <c r="C309" s="411"/>
      <c r="D309" s="411"/>
      <c r="E309" s="80">
        <f>SUM(F309:I309,'5.10b'!E309:H309)</f>
        <v>25668</v>
      </c>
      <c r="F309" s="81">
        <v>25668</v>
      </c>
      <c r="G309" s="81">
        <v>0</v>
      </c>
      <c r="H309" s="81">
        <v>0</v>
      </c>
      <c r="I309" s="81">
        <v>0</v>
      </c>
      <c r="J309" s="148"/>
      <c r="K309" s="177"/>
      <c r="L309" s="179"/>
      <c r="M309" s="179"/>
      <c r="N309" s="179"/>
      <c r="O309" s="169"/>
      <c r="P309" s="169"/>
      <c r="Q309" s="169"/>
      <c r="R309" s="169"/>
      <c r="S309" s="173"/>
    </row>
    <row r="310" spans="1:19" ht="11.25" customHeight="1" x14ac:dyDescent="0.2">
      <c r="A310" s="396" t="s">
        <v>120</v>
      </c>
      <c r="B310" s="411"/>
      <c r="C310" s="411"/>
      <c r="D310" s="411"/>
      <c r="E310" s="80">
        <f>SUM(F310:I310,'5.10b'!E310:H310)</f>
        <v>7416</v>
      </c>
      <c r="F310" s="81">
        <v>6358</v>
      </c>
      <c r="G310" s="81">
        <v>0</v>
      </c>
      <c r="H310" s="81">
        <v>0</v>
      </c>
      <c r="I310" s="81">
        <v>0</v>
      </c>
      <c r="J310" s="148"/>
      <c r="K310" s="177"/>
      <c r="L310" s="179"/>
      <c r="M310" s="179"/>
      <c r="N310" s="179"/>
      <c r="O310" s="169"/>
      <c r="P310" s="169"/>
      <c r="Q310" s="169"/>
      <c r="R310" s="169"/>
      <c r="S310" s="173"/>
    </row>
    <row r="311" spans="1:19" ht="23.25" customHeight="1" x14ac:dyDescent="0.2">
      <c r="A311" s="338" t="s">
        <v>488</v>
      </c>
      <c r="B311" s="338"/>
      <c r="C311" s="338"/>
      <c r="D311" s="338"/>
      <c r="E311" s="80">
        <f>SUM(F311:I311,'5.10b'!E311:H311)</f>
        <v>46777</v>
      </c>
      <c r="F311" s="81">
        <f>SUM(F312:F313)</f>
        <v>0</v>
      </c>
      <c r="G311" s="81">
        <f>SUM(G312:G313)</f>
        <v>0</v>
      </c>
      <c r="H311" s="81">
        <f>SUM(H312:H313)</f>
        <v>0</v>
      </c>
      <c r="I311" s="81">
        <f>SUM(I312:I313)</f>
        <v>0</v>
      </c>
      <c r="J311" s="148"/>
      <c r="K311" s="178"/>
      <c r="L311" s="178"/>
      <c r="M311" s="178"/>
      <c r="N311" s="178"/>
      <c r="O311" s="169"/>
      <c r="P311" s="169"/>
      <c r="Q311" s="169"/>
      <c r="R311" s="169"/>
      <c r="S311" s="173"/>
    </row>
    <row r="312" spans="1:19" ht="23.25" customHeight="1" x14ac:dyDescent="0.2">
      <c r="A312" s="396" t="s">
        <v>134</v>
      </c>
      <c r="B312" s="411"/>
      <c r="C312" s="411"/>
      <c r="D312" s="411"/>
      <c r="E312" s="80">
        <f>SUM(F312:I312,'5.10b'!E312:H312)</f>
        <v>45976</v>
      </c>
      <c r="F312" s="81">
        <v>0</v>
      </c>
      <c r="G312" s="81">
        <v>0</v>
      </c>
      <c r="H312" s="81">
        <v>0</v>
      </c>
      <c r="I312" s="81">
        <v>0</v>
      </c>
      <c r="J312" s="148"/>
      <c r="K312" s="174"/>
      <c r="L312" s="175"/>
      <c r="M312" s="175"/>
      <c r="N312" s="175"/>
      <c r="O312" s="148"/>
      <c r="P312" s="148"/>
      <c r="Q312" s="148"/>
      <c r="R312" s="148"/>
      <c r="S312" s="173"/>
    </row>
    <row r="313" spans="1:19" ht="11.25" customHeight="1" x14ac:dyDescent="0.2">
      <c r="A313" s="396" t="s">
        <v>120</v>
      </c>
      <c r="B313" s="411"/>
      <c r="C313" s="411"/>
      <c r="D313" s="411"/>
      <c r="E313" s="80">
        <f>SUM(F313:I313,'5.10b'!E313:H313)</f>
        <v>801</v>
      </c>
      <c r="F313" s="81">
        <v>0</v>
      </c>
      <c r="G313" s="81">
        <v>0</v>
      </c>
      <c r="H313" s="81">
        <v>0</v>
      </c>
      <c r="I313" s="81">
        <v>0</v>
      </c>
      <c r="J313" s="148"/>
      <c r="K313" s="174"/>
      <c r="L313" s="175"/>
      <c r="M313" s="175"/>
      <c r="N313" s="175"/>
      <c r="O313" s="148"/>
      <c r="P313" s="148"/>
      <c r="Q313" s="148"/>
      <c r="R313" s="148"/>
      <c r="S313" s="173"/>
    </row>
    <row r="314" spans="1:19" ht="23.25" customHeight="1" x14ac:dyDescent="0.2">
      <c r="A314" s="338" t="s">
        <v>489</v>
      </c>
      <c r="B314" s="338"/>
      <c r="C314" s="338"/>
      <c r="D314" s="338"/>
      <c r="E314" s="80">
        <f>SUM(F314:I314,'5.10b'!E314:H314)</f>
        <v>21786</v>
      </c>
      <c r="F314" s="81">
        <f>SUM(F315:F318)</f>
        <v>0</v>
      </c>
      <c r="G314" s="81">
        <f>SUM(G315:G318)</f>
        <v>0</v>
      </c>
      <c r="H314" s="81">
        <f>SUM(H315:H318)</f>
        <v>0</v>
      </c>
      <c r="I314" s="81">
        <f>SUM(I315:I318)</f>
        <v>0</v>
      </c>
      <c r="J314" s="148"/>
      <c r="K314" s="172"/>
      <c r="L314" s="172"/>
      <c r="M314" s="172"/>
      <c r="N314" s="172"/>
      <c r="O314" s="148"/>
      <c r="P314" s="148"/>
      <c r="Q314" s="148"/>
      <c r="R314" s="148"/>
      <c r="S314" s="173"/>
    </row>
    <row r="315" spans="1:19" ht="23.25" customHeight="1" x14ac:dyDescent="0.2">
      <c r="A315" s="396" t="s">
        <v>134</v>
      </c>
      <c r="B315" s="411"/>
      <c r="C315" s="411"/>
      <c r="D315" s="411"/>
      <c r="E315" s="80">
        <f>SUM(F315:I315,'5.10b'!E315:H315)</f>
        <v>14849</v>
      </c>
      <c r="F315" s="81">
        <v>0</v>
      </c>
      <c r="G315" s="81">
        <v>0</v>
      </c>
      <c r="H315" s="81">
        <v>0</v>
      </c>
      <c r="I315" s="81">
        <v>0</v>
      </c>
      <c r="J315" s="148"/>
      <c r="K315" s="174"/>
      <c r="L315" s="175"/>
      <c r="M315" s="175"/>
      <c r="N315" s="175"/>
      <c r="O315" s="148"/>
      <c r="P315" s="148"/>
      <c r="Q315" s="148"/>
      <c r="R315" s="148"/>
      <c r="S315" s="173"/>
    </row>
    <row r="316" spans="1:19" ht="11.25" customHeight="1" x14ac:dyDescent="0.2">
      <c r="A316" s="396" t="s">
        <v>281</v>
      </c>
      <c r="B316" s="411"/>
      <c r="C316" s="411"/>
      <c r="D316" s="411"/>
      <c r="E316" s="80">
        <f>SUM(F316:I316,'5.10b'!E316:H316)</f>
        <v>3708</v>
      </c>
      <c r="F316" s="81">
        <v>0</v>
      </c>
      <c r="G316" s="81">
        <v>0</v>
      </c>
      <c r="H316" s="81">
        <v>0</v>
      </c>
      <c r="I316" s="81">
        <v>0</v>
      </c>
      <c r="J316" s="148"/>
      <c r="K316" s="177"/>
      <c r="L316" s="175"/>
      <c r="M316" s="175"/>
      <c r="N316" s="175"/>
      <c r="O316" s="148"/>
      <c r="P316" s="148"/>
      <c r="Q316" s="148"/>
      <c r="R316" s="148"/>
      <c r="S316" s="173"/>
    </row>
    <row r="317" spans="1:19" ht="11.25" customHeight="1" x14ac:dyDescent="0.2">
      <c r="A317" s="396" t="s">
        <v>119</v>
      </c>
      <c r="B317" s="411"/>
      <c r="C317" s="411"/>
      <c r="D317" s="411"/>
      <c r="E317" s="80">
        <f>SUM(F317:I317,'5.10b'!E317:H317)</f>
        <v>2846</v>
      </c>
      <c r="F317" s="81">
        <v>0</v>
      </c>
      <c r="G317" s="81">
        <v>0</v>
      </c>
      <c r="H317" s="81">
        <v>0</v>
      </c>
      <c r="I317" s="81">
        <v>0</v>
      </c>
      <c r="J317" s="148"/>
      <c r="K317" s="174"/>
      <c r="L317" s="175"/>
      <c r="M317" s="175"/>
      <c r="N317" s="175"/>
      <c r="O317" s="148"/>
      <c r="P317" s="148"/>
      <c r="Q317" s="148"/>
      <c r="R317" s="148"/>
      <c r="S317" s="173"/>
    </row>
    <row r="318" spans="1:19" ht="11.25" customHeight="1" x14ac:dyDescent="0.2">
      <c r="A318" s="396" t="s">
        <v>120</v>
      </c>
      <c r="B318" s="411"/>
      <c r="C318" s="411"/>
      <c r="D318" s="411"/>
      <c r="E318" s="80">
        <f>SUM(F318:I318,'5.10b'!E318:H318)</f>
        <v>383</v>
      </c>
      <c r="F318" s="81">
        <v>0</v>
      </c>
      <c r="G318" s="81">
        <v>0</v>
      </c>
      <c r="H318" s="81">
        <v>0</v>
      </c>
      <c r="I318" s="81">
        <v>0</v>
      </c>
      <c r="J318" s="148"/>
      <c r="K318" s="174"/>
      <c r="L318" s="175"/>
      <c r="M318" s="175"/>
      <c r="N318" s="175"/>
      <c r="O318" s="148"/>
      <c r="P318" s="148"/>
      <c r="Q318" s="148"/>
      <c r="R318" s="148"/>
      <c r="S318" s="173"/>
    </row>
    <row r="319" spans="1:19" ht="23.25" customHeight="1" x14ac:dyDescent="0.2">
      <c r="A319" s="338" t="s">
        <v>490</v>
      </c>
      <c r="B319" s="338"/>
      <c r="C319" s="338"/>
      <c r="D319" s="338"/>
      <c r="E319" s="80">
        <f>SUM(F319:I319,'5.10b'!E319:H319)</f>
        <v>91622</v>
      </c>
      <c r="F319" s="81">
        <f>SUM(F320:F323)</f>
        <v>0</v>
      </c>
      <c r="G319" s="81">
        <f>SUM(G320:G323)</f>
        <v>4013</v>
      </c>
      <c r="H319" s="81">
        <f>SUM(H320:H323)</f>
        <v>0</v>
      </c>
      <c r="I319" s="81">
        <f>SUM(I320:I323)</f>
        <v>0</v>
      </c>
      <c r="J319" s="148"/>
      <c r="K319" s="172"/>
      <c r="L319" s="172"/>
      <c r="M319" s="172"/>
      <c r="N319" s="172"/>
      <c r="O319" s="148"/>
      <c r="P319" s="148"/>
      <c r="Q319" s="148"/>
      <c r="R319" s="148"/>
      <c r="S319" s="173"/>
    </row>
    <row r="320" spans="1:19" ht="23.25" customHeight="1" x14ac:dyDescent="0.2">
      <c r="A320" s="396" t="s">
        <v>134</v>
      </c>
      <c r="B320" s="411"/>
      <c r="C320" s="411"/>
      <c r="D320" s="411"/>
      <c r="E320" s="80">
        <f>SUM(F320:I320,'5.10b'!E320:H320)</f>
        <v>79340</v>
      </c>
      <c r="F320" s="81">
        <v>0</v>
      </c>
      <c r="G320" s="81">
        <v>4013</v>
      </c>
      <c r="H320" s="81">
        <v>0</v>
      </c>
      <c r="I320" s="81">
        <v>0</v>
      </c>
      <c r="J320" s="148"/>
      <c r="K320" s="174"/>
      <c r="L320" s="175"/>
      <c r="M320" s="175"/>
      <c r="N320" s="175"/>
      <c r="O320" s="148"/>
      <c r="P320" s="148"/>
      <c r="Q320" s="148"/>
      <c r="R320" s="148"/>
      <c r="S320" s="173"/>
    </row>
    <row r="321" spans="1:19" ht="11.25" customHeight="1" x14ac:dyDescent="0.2">
      <c r="A321" s="396" t="s">
        <v>281</v>
      </c>
      <c r="B321" s="384"/>
      <c r="C321" s="384"/>
      <c r="D321" s="384"/>
      <c r="E321" s="80">
        <f>SUM(F321:I321,'5.10b'!E321:H321)</f>
        <v>931</v>
      </c>
      <c r="F321" s="67">
        <v>0</v>
      </c>
      <c r="G321" s="67">
        <v>0</v>
      </c>
      <c r="H321" s="67">
        <v>0</v>
      </c>
      <c r="I321" s="67">
        <v>0</v>
      </c>
      <c r="J321" s="148"/>
      <c r="K321" s="177"/>
      <c r="L321" s="175"/>
      <c r="M321" s="175"/>
      <c r="N321" s="175"/>
      <c r="O321" s="148"/>
      <c r="P321" s="148"/>
      <c r="Q321" s="148"/>
      <c r="R321" s="148"/>
      <c r="S321" s="173"/>
    </row>
    <row r="322" spans="1:19" ht="11.25" customHeight="1" x14ac:dyDescent="0.2">
      <c r="A322" s="383" t="s">
        <v>119</v>
      </c>
      <c r="B322" s="384"/>
      <c r="C322" s="384"/>
      <c r="D322" s="384"/>
      <c r="E322" s="80">
        <f>SUM(F322:I322,'5.10b'!E322:H322)</f>
        <v>6543</v>
      </c>
      <c r="F322" s="67">
        <v>0</v>
      </c>
      <c r="G322" s="67">
        <v>0</v>
      </c>
      <c r="H322" s="67">
        <v>0</v>
      </c>
      <c r="I322" s="67">
        <v>0</v>
      </c>
      <c r="J322" s="148"/>
      <c r="K322" s="174"/>
      <c r="L322" s="175"/>
      <c r="M322" s="175"/>
      <c r="N322" s="175"/>
      <c r="O322" s="148"/>
      <c r="P322" s="148"/>
      <c r="Q322" s="148"/>
      <c r="R322" s="148"/>
      <c r="S322" s="173"/>
    </row>
    <row r="323" spans="1:19" ht="11.25" customHeight="1" x14ac:dyDescent="0.2">
      <c r="A323" s="383" t="s">
        <v>120</v>
      </c>
      <c r="B323" s="384"/>
      <c r="C323" s="384"/>
      <c r="D323" s="384"/>
      <c r="E323" s="80">
        <f>SUM(F323:I323,'5.10b'!E323:H323)</f>
        <v>4808</v>
      </c>
      <c r="F323" s="67">
        <v>0</v>
      </c>
      <c r="G323" s="67">
        <v>0</v>
      </c>
      <c r="H323" s="67">
        <v>0</v>
      </c>
      <c r="I323" s="67">
        <v>0</v>
      </c>
      <c r="J323" s="148"/>
      <c r="K323" s="174"/>
      <c r="L323" s="175"/>
      <c r="M323" s="175"/>
      <c r="N323" s="175"/>
      <c r="O323" s="148"/>
      <c r="P323" s="148"/>
      <c r="Q323" s="148"/>
      <c r="R323" s="148"/>
      <c r="S323" s="173"/>
    </row>
    <row r="324" spans="1:19" ht="23.25" customHeight="1" x14ac:dyDescent="0.2">
      <c r="A324" s="380" t="s">
        <v>491</v>
      </c>
      <c r="B324" s="380"/>
      <c r="C324" s="380"/>
      <c r="D324" s="380"/>
      <c r="E324" s="80">
        <f>SUM(F324:I324,'5.10b'!E324:H324)</f>
        <v>8969</v>
      </c>
      <c r="F324" s="67">
        <f>SUM(F325:F326)</f>
        <v>4780</v>
      </c>
      <c r="G324" s="67">
        <f>SUM(G325:G326)</f>
        <v>0</v>
      </c>
      <c r="H324" s="67">
        <f>SUM(H325:H326)</f>
        <v>0</v>
      </c>
      <c r="I324" s="67">
        <f>SUM(I325:I326)</f>
        <v>0</v>
      </c>
      <c r="J324" s="148"/>
      <c r="K324" s="172"/>
      <c r="L324" s="172"/>
      <c r="M324" s="172"/>
      <c r="N324" s="172"/>
      <c r="O324" s="148"/>
      <c r="P324" s="148"/>
      <c r="Q324" s="148"/>
      <c r="R324" s="148"/>
      <c r="S324" s="173"/>
    </row>
    <row r="325" spans="1:19" ht="23.25" customHeight="1" x14ac:dyDescent="0.2">
      <c r="A325" s="383" t="s">
        <v>134</v>
      </c>
      <c r="B325" s="384"/>
      <c r="C325" s="384"/>
      <c r="D325" s="384"/>
      <c r="E325" s="80">
        <f>SUM(F325:I325,'5.10b'!E325:H325)</f>
        <v>7438</v>
      </c>
      <c r="F325" s="67">
        <v>3249</v>
      </c>
      <c r="G325" s="67">
        <v>0</v>
      </c>
      <c r="H325" s="67">
        <v>0</v>
      </c>
      <c r="I325" s="67">
        <v>0</v>
      </c>
      <c r="J325" s="148"/>
      <c r="K325" s="174"/>
      <c r="L325" s="175"/>
      <c r="M325" s="175"/>
      <c r="N325" s="175"/>
      <c r="O325" s="148"/>
      <c r="P325" s="148"/>
      <c r="Q325" s="148"/>
      <c r="R325" s="148"/>
      <c r="S325" s="173"/>
    </row>
    <row r="326" spans="1:19" x14ac:dyDescent="0.2">
      <c r="A326" s="383" t="s">
        <v>119</v>
      </c>
      <c r="B326" s="384"/>
      <c r="C326" s="384"/>
      <c r="D326" s="384"/>
      <c r="E326" s="80">
        <f>SUM(F326:I326,'5.10b'!E326:H326)</f>
        <v>1531</v>
      </c>
      <c r="F326" s="67">
        <v>1531</v>
      </c>
      <c r="G326" s="67">
        <v>0</v>
      </c>
      <c r="H326" s="67">
        <v>0</v>
      </c>
      <c r="I326" s="67">
        <v>0</v>
      </c>
      <c r="J326" s="148"/>
      <c r="K326" s="174"/>
      <c r="L326" s="175"/>
      <c r="M326" s="175"/>
      <c r="N326" s="175"/>
      <c r="O326" s="148"/>
      <c r="P326" s="148"/>
      <c r="Q326" s="148"/>
      <c r="R326" s="148"/>
      <c r="S326" s="173"/>
    </row>
    <row r="327" spans="1:19" ht="23.25" customHeight="1" x14ac:dyDescent="0.2">
      <c r="A327" s="380" t="s">
        <v>492</v>
      </c>
      <c r="B327" s="380"/>
      <c r="C327" s="380"/>
      <c r="D327" s="380"/>
      <c r="E327" s="80">
        <f>SUM(F327:I327,'5.10b'!E327:H327)</f>
        <v>97507</v>
      </c>
      <c r="F327" s="67">
        <f>SUM(F328:F330)</f>
        <v>26879</v>
      </c>
      <c r="G327" s="67">
        <f>SUM(G328:G330)</f>
        <v>0</v>
      </c>
      <c r="H327" s="67">
        <f>SUM(H328:H330)</f>
        <v>0</v>
      </c>
      <c r="I327" s="67">
        <f>SUM(I328:I330)</f>
        <v>0</v>
      </c>
      <c r="J327" s="148"/>
      <c r="K327" s="178"/>
      <c r="L327" s="178"/>
      <c r="M327" s="178"/>
      <c r="N327" s="178"/>
      <c r="O327" s="169"/>
      <c r="P327" s="169"/>
      <c r="Q327" s="169"/>
      <c r="R327" s="169"/>
      <c r="S327" s="173"/>
    </row>
    <row r="328" spans="1:19" ht="23.25" customHeight="1" x14ac:dyDescent="0.2">
      <c r="A328" s="383" t="s">
        <v>134</v>
      </c>
      <c r="B328" s="384"/>
      <c r="C328" s="384"/>
      <c r="D328" s="384"/>
      <c r="E328" s="80">
        <f>SUM(F328:I328,'5.10b'!E328:H328)</f>
        <v>84283</v>
      </c>
      <c r="F328" s="67">
        <v>22972</v>
      </c>
      <c r="G328" s="67">
        <v>0</v>
      </c>
      <c r="H328" s="67">
        <v>0</v>
      </c>
      <c r="I328" s="67">
        <v>0</v>
      </c>
      <c r="J328" s="148"/>
      <c r="K328" s="177"/>
      <c r="L328" s="179"/>
      <c r="M328" s="179"/>
      <c r="N328" s="179"/>
      <c r="O328" s="169"/>
      <c r="P328" s="169"/>
      <c r="Q328" s="169"/>
      <c r="R328" s="169"/>
      <c r="S328" s="173"/>
    </row>
    <row r="329" spans="1:19" x14ac:dyDescent="0.2">
      <c r="A329" s="383" t="s">
        <v>119</v>
      </c>
      <c r="B329" s="384"/>
      <c r="C329" s="384"/>
      <c r="D329" s="384"/>
      <c r="E329" s="80">
        <f>SUM(F329:I329,'5.10b'!E329:H329)</f>
        <v>1925</v>
      </c>
      <c r="F329" s="67">
        <v>1925</v>
      </c>
      <c r="G329" s="67">
        <v>0</v>
      </c>
      <c r="H329" s="67">
        <v>0</v>
      </c>
      <c r="I329" s="67">
        <v>0</v>
      </c>
      <c r="J329" s="148"/>
      <c r="K329" s="177"/>
      <c r="L329" s="179"/>
      <c r="M329" s="179"/>
      <c r="N329" s="179"/>
      <c r="O329" s="169"/>
      <c r="P329" s="169"/>
      <c r="Q329" s="169"/>
      <c r="R329" s="169"/>
      <c r="S329" s="173"/>
    </row>
    <row r="330" spans="1:19" ht="11.25" customHeight="1" x14ac:dyDescent="0.2">
      <c r="A330" s="383" t="s">
        <v>120</v>
      </c>
      <c r="B330" s="384"/>
      <c r="C330" s="384"/>
      <c r="D330" s="384"/>
      <c r="E330" s="80">
        <f>SUM(F330:I330,'5.10b'!E330:H330)</f>
        <v>11299</v>
      </c>
      <c r="F330" s="67">
        <v>1982</v>
      </c>
      <c r="G330" s="67">
        <v>0</v>
      </c>
      <c r="H330" s="67">
        <v>0</v>
      </c>
      <c r="I330" s="67">
        <v>0</v>
      </c>
      <c r="J330" s="148"/>
      <c r="K330" s="177"/>
      <c r="L330" s="179"/>
      <c r="M330" s="179"/>
      <c r="N330" s="179"/>
      <c r="O330" s="169"/>
      <c r="P330" s="169"/>
      <c r="Q330" s="169"/>
      <c r="R330" s="169"/>
      <c r="S330" s="173"/>
    </row>
    <row r="331" spans="1:19" ht="23.25" customHeight="1" x14ac:dyDescent="0.2">
      <c r="A331" s="338" t="s">
        <v>493</v>
      </c>
      <c r="B331" s="338"/>
      <c r="C331" s="338"/>
      <c r="D331" s="338"/>
      <c r="E331" s="80">
        <f>SUM(F331:I331,'5.10b'!E331:H331)</f>
        <v>58393</v>
      </c>
      <c r="F331" s="81">
        <f>SUM(F332:F333)</f>
        <v>0</v>
      </c>
      <c r="G331" s="81">
        <f>SUM(G332:G333)</f>
        <v>0</v>
      </c>
      <c r="H331" s="81">
        <f>SUM(H332:H333)</f>
        <v>0</v>
      </c>
      <c r="I331" s="81">
        <f>SUM(I332:I333)</f>
        <v>0</v>
      </c>
      <c r="J331" s="148"/>
      <c r="K331" s="178"/>
      <c r="L331" s="178"/>
      <c r="M331" s="178"/>
      <c r="N331" s="178"/>
      <c r="O331" s="169"/>
      <c r="P331" s="169"/>
      <c r="Q331" s="169"/>
      <c r="R331" s="169"/>
      <c r="S331" s="173"/>
    </row>
    <row r="332" spans="1:19" ht="23.25" customHeight="1" x14ac:dyDescent="0.2">
      <c r="A332" s="396" t="s">
        <v>134</v>
      </c>
      <c r="B332" s="411"/>
      <c r="C332" s="411"/>
      <c r="D332" s="411"/>
      <c r="E332" s="80">
        <f>SUM(F332:I332,'5.10b'!E332:H332)</f>
        <v>51481</v>
      </c>
      <c r="F332" s="81">
        <v>0</v>
      </c>
      <c r="G332" s="81">
        <v>0</v>
      </c>
      <c r="H332" s="81">
        <v>0</v>
      </c>
      <c r="I332" s="81">
        <v>0</v>
      </c>
      <c r="J332" s="148"/>
      <c r="K332" s="177"/>
      <c r="L332" s="179"/>
      <c r="M332" s="179"/>
      <c r="N332" s="179"/>
      <c r="O332" s="169"/>
      <c r="P332" s="169"/>
      <c r="Q332" s="169"/>
      <c r="R332" s="169"/>
      <c r="S332" s="173"/>
    </row>
    <row r="333" spans="1:19" ht="11.25" customHeight="1" x14ac:dyDescent="0.2">
      <c r="A333" s="396" t="s">
        <v>120</v>
      </c>
      <c r="B333" s="411"/>
      <c r="C333" s="411"/>
      <c r="D333" s="411"/>
      <c r="E333" s="80">
        <f>SUM(F333:I333,'5.10b'!E333:H333)</f>
        <v>6912</v>
      </c>
      <c r="F333" s="81">
        <v>0</v>
      </c>
      <c r="G333" s="81">
        <v>0</v>
      </c>
      <c r="H333" s="81">
        <v>0</v>
      </c>
      <c r="I333" s="81">
        <v>0</v>
      </c>
      <c r="J333" s="148"/>
      <c r="K333" s="177"/>
      <c r="L333" s="179"/>
      <c r="M333" s="179"/>
      <c r="N333" s="179"/>
      <c r="O333" s="169"/>
      <c r="P333" s="169"/>
      <c r="Q333" s="169"/>
      <c r="R333" s="169"/>
      <c r="S333" s="173"/>
    </row>
    <row r="334" spans="1:19" ht="23.25" customHeight="1" x14ac:dyDescent="0.2">
      <c r="A334" s="338" t="s">
        <v>494</v>
      </c>
      <c r="B334" s="338"/>
      <c r="C334" s="338"/>
      <c r="D334" s="338"/>
      <c r="E334" s="80">
        <f>SUM(F334:I334,'5.10b'!E334:H334)</f>
        <v>8448</v>
      </c>
      <c r="F334" s="81">
        <f>SUM(F335:F336)</f>
        <v>0</v>
      </c>
      <c r="G334" s="81">
        <f>SUM(G335:G336)</f>
        <v>0</v>
      </c>
      <c r="H334" s="81">
        <f>SUM(H335:H336)</f>
        <v>0</v>
      </c>
      <c r="I334" s="81">
        <f>SUM(I335:I336)</f>
        <v>0</v>
      </c>
      <c r="J334" s="148"/>
      <c r="K334" s="178"/>
      <c r="L334" s="178"/>
      <c r="M334" s="178"/>
      <c r="N334" s="178"/>
      <c r="O334" s="169"/>
      <c r="P334" s="169"/>
      <c r="Q334" s="169"/>
      <c r="R334" s="169"/>
      <c r="S334" s="173"/>
    </row>
    <row r="335" spans="1:19" ht="23.25" customHeight="1" x14ac:dyDescent="0.2">
      <c r="A335" s="396" t="s">
        <v>134</v>
      </c>
      <c r="B335" s="411"/>
      <c r="C335" s="411"/>
      <c r="D335" s="411"/>
      <c r="E335" s="80">
        <f>SUM(F335:I335,'5.10b'!E335:H335)</f>
        <v>7548</v>
      </c>
      <c r="F335" s="81">
        <v>0</v>
      </c>
      <c r="G335" s="81">
        <v>0</v>
      </c>
      <c r="H335" s="81">
        <v>0</v>
      </c>
      <c r="I335" s="81">
        <v>0</v>
      </c>
      <c r="J335" s="148"/>
      <c r="K335" s="177"/>
      <c r="L335" s="179"/>
      <c r="M335" s="179"/>
      <c r="N335" s="179"/>
      <c r="O335" s="169"/>
      <c r="P335" s="169"/>
      <c r="Q335" s="169"/>
      <c r="R335" s="169"/>
      <c r="S335" s="173"/>
    </row>
    <row r="336" spans="1:19" ht="11.25" customHeight="1" x14ac:dyDescent="0.2">
      <c r="A336" s="396" t="s">
        <v>120</v>
      </c>
      <c r="B336" s="411"/>
      <c r="C336" s="411"/>
      <c r="D336" s="411"/>
      <c r="E336" s="80">
        <f>SUM(F336:I336,'5.10b'!E336:H336)</f>
        <v>900</v>
      </c>
      <c r="F336" s="81">
        <v>0</v>
      </c>
      <c r="G336" s="81">
        <v>0</v>
      </c>
      <c r="H336" s="81">
        <v>0</v>
      </c>
      <c r="I336" s="81">
        <v>0</v>
      </c>
      <c r="J336" s="148"/>
      <c r="K336" s="177"/>
      <c r="L336" s="179"/>
      <c r="M336" s="179"/>
      <c r="N336" s="179"/>
      <c r="O336" s="169"/>
      <c r="P336" s="169"/>
      <c r="Q336" s="169"/>
      <c r="R336" s="169"/>
      <c r="S336" s="173"/>
    </row>
    <row r="337" spans="1:19" ht="23.25" customHeight="1" x14ac:dyDescent="0.2">
      <c r="A337" s="338" t="s">
        <v>495</v>
      </c>
      <c r="B337" s="338"/>
      <c r="C337" s="338"/>
      <c r="D337" s="338"/>
      <c r="E337" s="80">
        <f>SUM(F337:I337,'5.10b'!E337:H337)</f>
        <v>118741</v>
      </c>
      <c r="F337" s="81">
        <f>SUM(F338:F341)</f>
        <v>29468</v>
      </c>
      <c r="G337" s="81">
        <f>SUM(G338:G341)</f>
        <v>1126</v>
      </c>
      <c r="H337" s="81">
        <f>SUM(H338:H341)</f>
        <v>0</v>
      </c>
      <c r="I337" s="81">
        <f>SUM(I338:I341)</f>
        <v>0</v>
      </c>
      <c r="J337" s="148"/>
      <c r="K337" s="178"/>
      <c r="L337" s="178"/>
      <c r="M337" s="178"/>
      <c r="N337" s="178"/>
      <c r="O337" s="169"/>
      <c r="P337" s="169"/>
      <c r="Q337" s="169"/>
      <c r="R337" s="169"/>
      <c r="S337" s="173"/>
    </row>
    <row r="338" spans="1:19" ht="23.25" customHeight="1" x14ac:dyDescent="0.2">
      <c r="A338" s="396" t="s">
        <v>134</v>
      </c>
      <c r="B338" s="411"/>
      <c r="C338" s="411"/>
      <c r="D338" s="411"/>
      <c r="E338" s="80">
        <f>SUM(F338:I338,'5.10b'!E338:H338)</f>
        <v>77576</v>
      </c>
      <c r="F338" s="81">
        <v>25675</v>
      </c>
      <c r="G338" s="81">
        <v>1126</v>
      </c>
      <c r="H338" s="81">
        <v>0</v>
      </c>
      <c r="I338" s="81">
        <v>0</v>
      </c>
      <c r="J338" s="148"/>
      <c r="K338" s="177"/>
      <c r="L338" s="179"/>
      <c r="M338" s="179"/>
      <c r="N338" s="179"/>
      <c r="O338" s="169"/>
      <c r="P338" s="169"/>
      <c r="Q338" s="169"/>
      <c r="R338" s="169"/>
      <c r="S338" s="173"/>
    </row>
    <row r="339" spans="1:19" x14ac:dyDescent="0.2">
      <c r="A339" s="396" t="s">
        <v>281</v>
      </c>
      <c r="B339" s="411"/>
      <c r="C339" s="411"/>
      <c r="D339" s="411"/>
      <c r="E339" s="80">
        <f>SUM(F339:I339,'5.10b'!E339:H339)</f>
        <v>9294</v>
      </c>
      <c r="F339" s="81">
        <v>0</v>
      </c>
      <c r="G339" s="81">
        <v>0</v>
      </c>
      <c r="H339" s="81">
        <v>0</v>
      </c>
      <c r="I339" s="81">
        <v>0</v>
      </c>
      <c r="J339" s="148"/>
      <c r="K339" s="177"/>
      <c r="L339" s="179"/>
      <c r="M339" s="179"/>
      <c r="N339" s="179"/>
      <c r="O339" s="169"/>
      <c r="P339" s="169"/>
      <c r="Q339" s="169"/>
      <c r="R339" s="169"/>
      <c r="S339" s="173"/>
    </row>
    <row r="340" spans="1:19" x14ac:dyDescent="0.2">
      <c r="A340" s="396" t="s">
        <v>119</v>
      </c>
      <c r="B340" s="411"/>
      <c r="C340" s="411"/>
      <c r="D340" s="411"/>
      <c r="E340" s="80">
        <f>SUM(F340:I340,'5.10b'!E340:H340)</f>
        <v>17065</v>
      </c>
      <c r="F340" s="81">
        <v>1338</v>
      </c>
      <c r="G340" s="81">
        <v>0</v>
      </c>
      <c r="H340" s="81">
        <v>0</v>
      </c>
      <c r="I340" s="81">
        <v>0</v>
      </c>
      <c r="J340" s="148"/>
      <c r="K340" s="177"/>
      <c r="L340" s="179"/>
      <c r="M340" s="179"/>
      <c r="N340" s="179"/>
      <c r="O340" s="169"/>
      <c r="P340" s="169"/>
      <c r="Q340" s="169"/>
      <c r="R340" s="169"/>
      <c r="S340" s="173"/>
    </row>
    <row r="341" spans="1:19" ht="11.25" customHeight="1" x14ac:dyDescent="0.2">
      <c r="A341" s="396" t="s">
        <v>120</v>
      </c>
      <c r="B341" s="411"/>
      <c r="C341" s="411"/>
      <c r="D341" s="411"/>
      <c r="E341" s="80">
        <f>SUM(F341:I341,'5.10b'!E341:H341)</f>
        <v>14806</v>
      </c>
      <c r="F341" s="81">
        <v>2455</v>
      </c>
      <c r="G341" s="81">
        <v>0</v>
      </c>
      <c r="H341" s="81">
        <v>0</v>
      </c>
      <c r="I341" s="81">
        <v>0</v>
      </c>
      <c r="J341" s="148"/>
      <c r="K341" s="177"/>
      <c r="L341" s="179"/>
      <c r="M341" s="179"/>
      <c r="N341" s="179"/>
      <c r="O341" s="169"/>
      <c r="P341" s="169"/>
      <c r="Q341" s="169"/>
      <c r="R341" s="169"/>
      <c r="S341" s="173"/>
    </row>
    <row r="342" spans="1:19" ht="23.25" customHeight="1" x14ac:dyDescent="0.2">
      <c r="A342" s="338" t="s">
        <v>496</v>
      </c>
      <c r="B342" s="338"/>
      <c r="C342" s="338"/>
      <c r="D342" s="338"/>
      <c r="E342" s="80">
        <f>SUM(F342:I342,'5.10b'!E342:H342)</f>
        <v>12173</v>
      </c>
      <c r="F342" s="81">
        <f>SUM(F343:F344)</f>
        <v>0</v>
      </c>
      <c r="G342" s="81">
        <f>SUM(G343:G344)</f>
        <v>0</v>
      </c>
      <c r="H342" s="81">
        <f>SUM(H343:H344)</f>
        <v>0</v>
      </c>
      <c r="I342" s="81">
        <f>SUM(I343:I344)</f>
        <v>0</v>
      </c>
      <c r="J342" s="148"/>
      <c r="K342" s="178"/>
      <c r="L342" s="178"/>
      <c r="M342" s="178"/>
      <c r="N342" s="178"/>
      <c r="O342" s="169"/>
      <c r="P342" s="169"/>
      <c r="Q342" s="169"/>
      <c r="R342" s="169"/>
      <c r="S342" s="173"/>
    </row>
    <row r="343" spans="1:19" ht="23.25" customHeight="1" x14ac:dyDescent="0.2">
      <c r="A343" s="396" t="s">
        <v>134</v>
      </c>
      <c r="B343" s="411"/>
      <c r="C343" s="411"/>
      <c r="D343" s="411"/>
      <c r="E343" s="80">
        <f>SUM(F343:I343,'5.10b'!E343:H343)</f>
        <v>11134</v>
      </c>
      <c r="F343" s="81">
        <v>0</v>
      </c>
      <c r="G343" s="81">
        <v>0</v>
      </c>
      <c r="H343" s="81">
        <v>0</v>
      </c>
      <c r="I343" s="81">
        <v>0</v>
      </c>
      <c r="J343" s="148"/>
      <c r="K343" s="177"/>
      <c r="L343" s="179"/>
      <c r="M343" s="179"/>
      <c r="N343" s="179"/>
      <c r="O343" s="169"/>
      <c r="P343" s="169"/>
      <c r="Q343" s="169"/>
      <c r="R343" s="169"/>
      <c r="S343" s="173"/>
    </row>
    <row r="344" spans="1:19" ht="11.25" customHeight="1" x14ac:dyDescent="0.2">
      <c r="A344" s="396" t="s">
        <v>120</v>
      </c>
      <c r="B344" s="411"/>
      <c r="C344" s="411"/>
      <c r="D344" s="411"/>
      <c r="E344" s="80">
        <f>SUM(F344:I344,'5.10b'!E344:H344)</f>
        <v>1039</v>
      </c>
      <c r="F344" s="81">
        <v>0</v>
      </c>
      <c r="G344" s="81">
        <v>0</v>
      </c>
      <c r="H344" s="81">
        <v>0</v>
      </c>
      <c r="I344" s="81">
        <v>0</v>
      </c>
      <c r="J344" s="148"/>
      <c r="K344" s="177"/>
      <c r="L344" s="179"/>
      <c r="M344" s="179"/>
      <c r="N344" s="179"/>
      <c r="O344" s="169"/>
      <c r="P344" s="169"/>
      <c r="Q344" s="169"/>
      <c r="R344" s="169"/>
      <c r="S344" s="173"/>
    </row>
    <row r="345" spans="1:19" ht="23.25" customHeight="1" x14ac:dyDescent="0.2">
      <c r="A345" s="338" t="s">
        <v>497</v>
      </c>
      <c r="B345" s="338"/>
      <c r="C345" s="338"/>
      <c r="D345" s="338"/>
      <c r="E345" s="80">
        <f>SUM(F345:I345,'5.10b'!E345:H345)</f>
        <v>41322</v>
      </c>
      <c r="F345" s="81">
        <f>SUM(F346:F349)</f>
        <v>0</v>
      </c>
      <c r="G345" s="81">
        <f>SUM(G346:G349)</f>
        <v>0</v>
      </c>
      <c r="H345" s="81">
        <f>SUM(H346:H349)</f>
        <v>0</v>
      </c>
      <c r="I345" s="81">
        <f>SUM(I346:I349)</f>
        <v>0</v>
      </c>
      <c r="J345" s="148"/>
      <c r="K345" s="178"/>
      <c r="L345" s="178"/>
      <c r="M345" s="178"/>
      <c r="N345" s="178"/>
      <c r="O345" s="169"/>
      <c r="P345" s="169"/>
      <c r="Q345" s="169"/>
      <c r="R345" s="169"/>
      <c r="S345" s="173"/>
    </row>
    <row r="346" spans="1:19" ht="23.25" customHeight="1" x14ac:dyDescent="0.2">
      <c r="A346" s="396" t="s">
        <v>134</v>
      </c>
      <c r="B346" s="411"/>
      <c r="C346" s="411"/>
      <c r="D346" s="411"/>
      <c r="E346" s="80">
        <f>SUM(F346:I346,'5.10b'!E346:H346)</f>
        <v>37187</v>
      </c>
      <c r="F346" s="81">
        <v>0</v>
      </c>
      <c r="G346" s="81">
        <v>0</v>
      </c>
      <c r="H346" s="81">
        <v>0</v>
      </c>
      <c r="I346" s="81">
        <v>0</v>
      </c>
      <c r="N346" s="179"/>
      <c r="O346" s="169"/>
      <c r="P346" s="169"/>
      <c r="Q346" s="169"/>
      <c r="R346" s="169"/>
      <c r="S346" s="173"/>
    </row>
    <row r="347" spans="1:19" ht="17.25" customHeight="1" x14ac:dyDescent="0.2">
      <c r="A347" s="396" t="s">
        <v>281</v>
      </c>
      <c r="B347" s="411"/>
      <c r="C347" s="411"/>
      <c r="D347" s="411"/>
      <c r="E347" s="80">
        <f>SUM(F347:I347,'5.10b'!E347:H347)</f>
        <v>276</v>
      </c>
      <c r="F347" s="81">
        <v>0</v>
      </c>
      <c r="G347" s="81">
        <v>0</v>
      </c>
      <c r="H347" s="81">
        <v>0</v>
      </c>
      <c r="I347" s="81">
        <v>0</v>
      </c>
      <c r="K347" s="177"/>
      <c r="L347" s="179"/>
      <c r="M347" s="179"/>
      <c r="N347" s="179"/>
      <c r="O347" s="169"/>
      <c r="P347" s="169"/>
      <c r="Q347" s="169"/>
      <c r="R347" s="169"/>
      <c r="S347" s="173"/>
    </row>
    <row r="348" spans="1:19" x14ac:dyDescent="0.2">
      <c r="A348" s="396" t="s">
        <v>119</v>
      </c>
      <c r="B348" s="411"/>
      <c r="C348" s="411"/>
      <c r="D348" s="411"/>
      <c r="E348" s="80">
        <f>SUM(F348:I348,'5.10b'!E348:H348)</f>
        <v>437</v>
      </c>
      <c r="F348" s="81">
        <v>0</v>
      </c>
      <c r="G348" s="81">
        <v>0</v>
      </c>
      <c r="H348" s="81">
        <v>0</v>
      </c>
      <c r="I348" s="81">
        <v>0</v>
      </c>
      <c r="J348" s="148"/>
      <c r="K348" s="177"/>
      <c r="L348" s="179"/>
      <c r="M348" s="179"/>
      <c r="N348" s="179"/>
      <c r="O348" s="169"/>
      <c r="P348" s="169"/>
      <c r="Q348" s="169"/>
      <c r="R348" s="169"/>
      <c r="S348" s="173"/>
    </row>
    <row r="349" spans="1:19" ht="11.25" customHeight="1" x14ac:dyDescent="0.2">
      <c r="A349" s="396" t="s">
        <v>120</v>
      </c>
      <c r="B349" s="411"/>
      <c r="C349" s="411"/>
      <c r="D349" s="411"/>
      <c r="E349" s="80">
        <f>SUM(F349:I349,'5.10b'!E349:H349)</f>
        <v>3422</v>
      </c>
      <c r="F349" s="81">
        <v>0</v>
      </c>
      <c r="G349" s="81">
        <v>0</v>
      </c>
      <c r="H349" s="81">
        <v>0</v>
      </c>
      <c r="I349" s="81">
        <v>0</v>
      </c>
      <c r="J349" s="148"/>
      <c r="K349" s="177"/>
      <c r="L349" s="179"/>
      <c r="M349" s="179"/>
      <c r="N349" s="179"/>
      <c r="O349" s="169"/>
      <c r="P349" s="169"/>
      <c r="Q349" s="169"/>
      <c r="R349" s="169"/>
      <c r="S349" s="173"/>
    </row>
    <row r="350" spans="1:19" ht="23.25" customHeight="1" x14ac:dyDescent="0.2">
      <c r="A350" s="338" t="s">
        <v>498</v>
      </c>
      <c r="B350" s="338"/>
      <c r="C350" s="338"/>
      <c r="D350" s="338"/>
      <c r="E350" s="80">
        <f>SUM(F350:I350,'5.10b'!E350:H350)</f>
        <v>29154</v>
      </c>
      <c r="F350" s="81">
        <f>SUM(F351:F353)</f>
        <v>20664</v>
      </c>
      <c r="G350" s="81">
        <f>SUM(G351:G353)</f>
        <v>0</v>
      </c>
      <c r="H350" s="81">
        <f>SUM(H351:H353)</f>
        <v>0</v>
      </c>
      <c r="I350" s="81">
        <f>SUM(I351:I353)</f>
        <v>0</v>
      </c>
      <c r="J350" s="148"/>
      <c r="K350" s="178"/>
      <c r="L350" s="178"/>
      <c r="M350" s="178"/>
      <c r="N350" s="178"/>
      <c r="O350" s="169"/>
      <c r="P350" s="169"/>
      <c r="Q350" s="169"/>
      <c r="R350" s="169"/>
      <c r="S350" s="173"/>
    </row>
    <row r="351" spans="1:19" ht="23.25" customHeight="1" x14ac:dyDescent="0.2">
      <c r="A351" s="396" t="s">
        <v>134</v>
      </c>
      <c r="B351" s="411"/>
      <c r="C351" s="411"/>
      <c r="D351" s="411"/>
      <c r="E351" s="80">
        <f>SUM(F351:I351,'5.10b'!E351:H351)</f>
        <v>24425</v>
      </c>
      <c r="F351" s="81">
        <v>16648</v>
      </c>
      <c r="G351" s="81">
        <v>0</v>
      </c>
      <c r="H351" s="81">
        <v>0</v>
      </c>
      <c r="I351" s="81">
        <v>0</v>
      </c>
      <c r="J351" s="148"/>
      <c r="K351" s="177"/>
      <c r="L351" s="179"/>
      <c r="M351" s="179"/>
      <c r="N351" s="179"/>
      <c r="O351" s="169"/>
      <c r="P351" s="169"/>
      <c r="Q351" s="169"/>
      <c r="R351" s="169"/>
      <c r="S351" s="173"/>
    </row>
    <row r="352" spans="1:19" x14ac:dyDescent="0.2">
      <c r="A352" s="396" t="s">
        <v>119</v>
      </c>
      <c r="B352" s="411"/>
      <c r="C352" s="411"/>
      <c r="D352" s="411"/>
      <c r="E352" s="80">
        <f>SUM(F352:I352,'5.10b'!E352:H352)</f>
        <v>2486</v>
      </c>
      <c r="F352" s="81">
        <v>2486</v>
      </c>
      <c r="G352" s="81">
        <v>0</v>
      </c>
      <c r="H352" s="81">
        <v>0</v>
      </c>
      <c r="I352" s="81">
        <v>0</v>
      </c>
      <c r="J352" s="148"/>
      <c r="K352" s="174"/>
      <c r="L352" s="175"/>
      <c r="M352" s="175"/>
      <c r="N352" s="175"/>
      <c r="O352" s="148"/>
      <c r="P352" s="148"/>
      <c r="Q352" s="148"/>
      <c r="R352" s="148"/>
      <c r="S352" s="173"/>
    </row>
    <row r="353" spans="1:19" ht="11.25" customHeight="1" x14ac:dyDescent="0.2">
      <c r="A353" s="396" t="s">
        <v>120</v>
      </c>
      <c r="B353" s="411"/>
      <c r="C353" s="411"/>
      <c r="D353" s="411"/>
      <c r="E353" s="80">
        <f>SUM(F353:I353,'5.10b'!E353:H353)</f>
        <v>2243</v>
      </c>
      <c r="F353" s="81">
        <v>1530</v>
      </c>
      <c r="G353" s="81">
        <v>0</v>
      </c>
      <c r="H353" s="81">
        <v>0</v>
      </c>
      <c r="I353" s="81">
        <v>0</v>
      </c>
      <c r="J353" s="148"/>
      <c r="K353" s="174"/>
      <c r="L353" s="175"/>
      <c r="M353" s="175"/>
      <c r="N353" s="175"/>
      <c r="O353" s="148"/>
      <c r="P353" s="148"/>
      <c r="Q353" s="148"/>
      <c r="R353" s="148"/>
      <c r="S353" s="173"/>
    </row>
    <row r="354" spans="1:19" ht="23.25" customHeight="1" x14ac:dyDescent="0.2">
      <c r="A354" s="338" t="s">
        <v>499</v>
      </c>
      <c r="B354" s="338"/>
      <c r="C354" s="338"/>
      <c r="D354" s="338"/>
      <c r="E354" s="80">
        <f>SUM(F354:I354,'5.10b'!E354:H354)</f>
        <v>54885</v>
      </c>
      <c r="F354" s="81">
        <f>SUM(F355:F358)</f>
        <v>2055</v>
      </c>
      <c r="G354" s="81">
        <f>SUM(G355:G358)</f>
        <v>1443</v>
      </c>
      <c r="H354" s="81">
        <f>SUM(H355:H358)</f>
        <v>0</v>
      </c>
      <c r="I354" s="81">
        <f>SUM(I355:I358)</f>
        <v>0</v>
      </c>
      <c r="J354" s="148"/>
      <c r="K354" s="178"/>
      <c r="L354" s="178"/>
      <c r="M354" s="178"/>
      <c r="N354" s="178"/>
      <c r="O354" s="169"/>
      <c r="P354" s="169"/>
      <c r="Q354" s="169"/>
      <c r="R354" s="169"/>
      <c r="S354" s="173"/>
    </row>
    <row r="355" spans="1:19" ht="23.25" customHeight="1" x14ac:dyDescent="0.2">
      <c r="A355" s="396" t="s">
        <v>134</v>
      </c>
      <c r="B355" s="411"/>
      <c r="C355" s="411"/>
      <c r="D355" s="411"/>
      <c r="E355" s="80">
        <f>SUM(F355:I355,'5.10b'!E355:H355)</f>
        <v>42548</v>
      </c>
      <c r="F355" s="81">
        <v>1916</v>
      </c>
      <c r="G355" s="81">
        <v>1443</v>
      </c>
      <c r="H355" s="81">
        <v>0</v>
      </c>
      <c r="I355" s="81">
        <v>0</v>
      </c>
      <c r="J355" s="148"/>
      <c r="K355" s="177"/>
      <c r="L355" s="179"/>
      <c r="M355" s="179"/>
      <c r="N355" s="179"/>
      <c r="O355" s="169"/>
      <c r="P355" s="169"/>
      <c r="Q355" s="169"/>
      <c r="R355" s="169"/>
      <c r="S355" s="173"/>
    </row>
    <row r="356" spans="1:19" x14ac:dyDescent="0.2">
      <c r="A356" s="396" t="s">
        <v>281</v>
      </c>
      <c r="B356" s="411"/>
      <c r="C356" s="411"/>
      <c r="D356" s="411"/>
      <c r="E356" s="80">
        <f>SUM(F356:I356,'5.10b'!E356:H356)</f>
        <v>3708</v>
      </c>
      <c r="F356" s="81">
        <v>0</v>
      </c>
      <c r="G356" s="81">
        <v>0</v>
      </c>
      <c r="H356" s="81">
        <v>0</v>
      </c>
      <c r="I356" s="81">
        <v>0</v>
      </c>
      <c r="J356" s="148"/>
      <c r="K356" s="177"/>
      <c r="L356" s="179"/>
      <c r="M356" s="179"/>
      <c r="N356" s="179"/>
      <c r="O356" s="169"/>
      <c r="P356" s="169"/>
      <c r="Q356" s="169"/>
      <c r="R356" s="169"/>
      <c r="S356" s="173"/>
    </row>
    <row r="357" spans="1:19" x14ac:dyDescent="0.2">
      <c r="A357" s="396" t="s">
        <v>119</v>
      </c>
      <c r="B357" s="411"/>
      <c r="C357" s="411"/>
      <c r="D357" s="411"/>
      <c r="E357" s="80">
        <f>SUM(F357:I357,'5.10b'!E357:H357)</f>
        <v>7756</v>
      </c>
      <c r="F357" s="81">
        <v>139</v>
      </c>
      <c r="G357" s="81">
        <v>0</v>
      </c>
      <c r="H357" s="81">
        <v>0</v>
      </c>
      <c r="I357" s="81">
        <v>0</v>
      </c>
      <c r="J357" s="148"/>
      <c r="K357" s="177"/>
      <c r="L357" s="179"/>
      <c r="M357" s="179"/>
      <c r="N357" s="179"/>
      <c r="O357" s="169"/>
      <c r="P357" s="169"/>
      <c r="Q357" s="169"/>
      <c r="R357" s="169"/>
      <c r="S357" s="173"/>
    </row>
    <row r="358" spans="1:19" x14ac:dyDescent="0.2">
      <c r="A358" s="396" t="s">
        <v>120</v>
      </c>
      <c r="B358" s="411"/>
      <c r="C358" s="411"/>
      <c r="D358" s="411"/>
      <c r="E358" s="80">
        <f>SUM(F358:I358,'5.10b'!E358:H358)</f>
        <v>873</v>
      </c>
      <c r="F358" s="81">
        <v>0</v>
      </c>
      <c r="G358" s="81">
        <v>0</v>
      </c>
      <c r="H358" s="81">
        <v>0</v>
      </c>
      <c r="I358" s="81">
        <v>0</v>
      </c>
      <c r="J358" s="148"/>
      <c r="K358" s="177"/>
      <c r="L358" s="179"/>
      <c r="M358" s="179"/>
      <c r="N358" s="179"/>
      <c r="O358" s="169"/>
      <c r="P358" s="169"/>
      <c r="Q358" s="169"/>
      <c r="R358" s="169"/>
      <c r="S358" s="173"/>
    </row>
    <row r="359" spans="1:19" ht="23.25" customHeight="1" x14ac:dyDescent="0.2">
      <c r="A359" s="338" t="s">
        <v>500</v>
      </c>
      <c r="B359" s="338"/>
      <c r="C359" s="338"/>
      <c r="D359" s="338"/>
      <c r="E359" s="80">
        <f>SUM(F359:I359,'5.10b'!E359:H359)</f>
        <v>48747</v>
      </c>
      <c r="F359" s="81">
        <f>SUM(F360:F361)</f>
        <v>0</v>
      </c>
      <c r="G359" s="81">
        <f>SUM(G360:G361)</f>
        <v>3615</v>
      </c>
      <c r="H359" s="81">
        <f>SUM(H360:H361)</f>
        <v>0</v>
      </c>
      <c r="I359" s="81">
        <f>SUM(I360:I361)</f>
        <v>0</v>
      </c>
      <c r="J359" s="148"/>
      <c r="K359" s="178"/>
      <c r="L359" s="178"/>
      <c r="M359" s="178"/>
      <c r="N359" s="178"/>
      <c r="O359" s="169"/>
      <c r="P359" s="169"/>
      <c r="Q359" s="169"/>
      <c r="R359" s="169"/>
      <c r="S359" s="173"/>
    </row>
    <row r="360" spans="1:19" ht="23.25" customHeight="1" x14ac:dyDescent="0.2">
      <c r="A360" s="396" t="s">
        <v>134</v>
      </c>
      <c r="B360" s="411"/>
      <c r="C360" s="411"/>
      <c r="D360" s="411"/>
      <c r="E360" s="80">
        <f>SUM(F360:I360,'5.10b'!E360:H360)</f>
        <v>47249</v>
      </c>
      <c r="F360" s="81">
        <v>0</v>
      </c>
      <c r="G360" s="81">
        <v>3615</v>
      </c>
      <c r="H360" s="81">
        <v>0</v>
      </c>
      <c r="I360" s="81">
        <v>0</v>
      </c>
      <c r="J360" s="148"/>
      <c r="K360" s="177"/>
      <c r="L360" s="179"/>
      <c r="M360" s="179"/>
      <c r="N360" s="179"/>
      <c r="O360" s="169"/>
      <c r="P360" s="169"/>
      <c r="Q360" s="169"/>
      <c r="R360" s="169"/>
      <c r="S360" s="173"/>
    </row>
    <row r="361" spans="1:19" ht="11.25" customHeight="1" x14ac:dyDescent="0.2">
      <c r="A361" s="396" t="s">
        <v>120</v>
      </c>
      <c r="B361" s="411"/>
      <c r="C361" s="411"/>
      <c r="D361" s="411"/>
      <c r="E361" s="80">
        <f>SUM(F361:I361,'5.10b'!E361:H361)</f>
        <v>1498</v>
      </c>
      <c r="F361" s="81">
        <v>0</v>
      </c>
      <c r="G361" s="81">
        <v>0</v>
      </c>
      <c r="H361" s="81">
        <v>0</v>
      </c>
      <c r="I361" s="81">
        <v>0</v>
      </c>
      <c r="J361" s="148"/>
      <c r="K361" s="177"/>
      <c r="L361" s="179"/>
      <c r="M361" s="179"/>
      <c r="N361" s="179"/>
      <c r="O361" s="169"/>
      <c r="P361" s="169"/>
      <c r="Q361" s="169"/>
      <c r="R361" s="169"/>
      <c r="S361" s="173"/>
    </row>
    <row r="362" spans="1:19" ht="17.25" customHeight="1" x14ac:dyDescent="0.2">
      <c r="A362" s="338" t="s">
        <v>501</v>
      </c>
      <c r="B362" s="338"/>
      <c r="C362" s="338"/>
      <c r="D362" s="338"/>
      <c r="E362" s="80">
        <f>SUM(F362:I362,'5.10b'!E362:H362)</f>
        <v>34962</v>
      </c>
      <c r="F362" s="81">
        <f>SUM(F363:F364)</f>
        <v>0</v>
      </c>
      <c r="G362" s="81">
        <f>SUM(G363:G364)</f>
        <v>0</v>
      </c>
      <c r="H362" s="81">
        <f>SUM(H363:H364)</f>
        <v>0</v>
      </c>
      <c r="I362" s="81">
        <f>SUM(I363:I364)</f>
        <v>0</v>
      </c>
      <c r="J362" s="148"/>
      <c r="K362" s="178"/>
      <c r="L362" s="178"/>
      <c r="M362" s="178"/>
      <c r="N362" s="178"/>
      <c r="O362" s="169"/>
      <c r="P362" s="169"/>
      <c r="Q362" s="169"/>
      <c r="R362" s="169"/>
      <c r="S362" s="173"/>
    </row>
    <row r="363" spans="1:19" ht="23.25" customHeight="1" x14ac:dyDescent="0.2">
      <c r="A363" s="396" t="s">
        <v>134</v>
      </c>
      <c r="B363" s="411"/>
      <c r="C363" s="411"/>
      <c r="D363" s="411"/>
      <c r="E363" s="80">
        <f>SUM(F363:I363,'5.10b'!E363:H363)</f>
        <v>32313</v>
      </c>
      <c r="F363" s="81">
        <v>0</v>
      </c>
      <c r="G363" s="81">
        <v>0</v>
      </c>
      <c r="H363" s="81">
        <v>0</v>
      </c>
      <c r="I363" s="81">
        <v>0</v>
      </c>
      <c r="J363" s="148"/>
      <c r="K363" s="177"/>
      <c r="L363" s="179"/>
      <c r="M363" s="179"/>
      <c r="N363" s="179"/>
      <c r="O363" s="169"/>
      <c r="P363" s="169"/>
      <c r="Q363" s="169"/>
      <c r="R363" s="169"/>
      <c r="S363" s="173"/>
    </row>
    <row r="364" spans="1:19" ht="11.25" customHeight="1" x14ac:dyDescent="0.2">
      <c r="A364" s="396" t="s">
        <v>120</v>
      </c>
      <c r="B364" s="411"/>
      <c r="C364" s="411"/>
      <c r="D364" s="411"/>
      <c r="E364" s="80">
        <f>SUM(F364:I364,'5.10b'!E364:H364)</f>
        <v>2649</v>
      </c>
      <c r="F364" s="81">
        <v>0</v>
      </c>
      <c r="G364" s="81">
        <v>0</v>
      </c>
      <c r="H364" s="81">
        <v>0</v>
      </c>
      <c r="I364" s="81">
        <v>0</v>
      </c>
      <c r="J364" s="148"/>
      <c r="K364" s="177"/>
      <c r="L364" s="179"/>
      <c r="M364" s="179"/>
      <c r="N364" s="179"/>
      <c r="O364" s="169"/>
      <c r="P364" s="169"/>
      <c r="Q364" s="169"/>
      <c r="R364" s="169"/>
      <c r="S364" s="173"/>
    </row>
    <row r="365" spans="1:19" ht="23.25" customHeight="1" x14ac:dyDescent="0.2">
      <c r="A365" s="338" t="s">
        <v>502</v>
      </c>
      <c r="B365" s="338"/>
      <c r="C365" s="338"/>
      <c r="D365" s="338"/>
      <c r="E365" s="80">
        <f>SUM(F365:I365,'5.10b'!E365:H365)</f>
        <v>208897</v>
      </c>
      <c r="F365" s="81">
        <f>SUM(F366:F369)</f>
        <v>174361</v>
      </c>
      <c r="G365" s="81">
        <f>SUM(G366:G369)</f>
        <v>0</v>
      </c>
      <c r="H365" s="81">
        <f>SUM(H366:H369)</f>
        <v>0</v>
      </c>
      <c r="I365" s="81">
        <f>SUM(I366:I369)</f>
        <v>0</v>
      </c>
      <c r="J365" s="148"/>
      <c r="L365" s="178"/>
      <c r="M365" s="178"/>
      <c r="N365" s="178"/>
      <c r="O365" s="169"/>
      <c r="P365" s="169"/>
      <c r="Q365" s="169"/>
      <c r="R365" s="169"/>
      <c r="S365" s="173"/>
    </row>
    <row r="366" spans="1:19" ht="23.25" customHeight="1" x14ac:dyDescent="0.2">
      <c r="A366" s="383" t="s">
        <v>134</v>
      </c>
      <c r="B366" s="411"/>
      <c r="C366" s="411"/>
      <c r="D366" s="411"/>
      <c r="E366" s="80">
        <f>SUM(F366:I366,'5.10b'!E366:H366)</f>
        <v>124824</v>
      </c>
      <c r="F366" s="182">
        <v>104829</v>
      </c>
      <c r="G366" s="182">
        <v>0</v>
      </c>
      <c r="H366" s="182">
        <v>0</v>
      </c>
      <c r="I366" s="182">
        <v>0</v>
      </c>
      <c r="J366" s="148"/>
      <c r="O366" s="169"/>
      <c r="P366" s="169"/>
      <c r="Q366" s="169"/>
      <c r="R366" s="169"/>
      <c r="S366" s="173"/>
    </row>
    <row r="367" spans="1:19" x14ac:dyDescent="0.2">
      <c r="A367" s="383" t="s">
        <v>281</v>
      </c>
      <c r="B367" s="411"/>
      <c r="C367" s="411"/>
      <c r="D367" s="411"/>
      <c r="E367" s="80">
        <f>SUM(F367:I367,'5.10b'!E367:H367)</f>
        <v>39212</v>
      </c>
      <c r="F367" s="182">
        <v>34326</v>
      </c>
      <c r="G367" s="182">
        <v>0</v>
      </c>
      <c r="H367" s="182">
        <v>0</v>
      </c>
      <c r="I367" s="182">
        <v>0</v>
      </c>
      <c r="J367" s="148"/>
      <c r="K367" s="177"/>
      <c r="L367" s="179"/>
      <c r="M367" s="179"/>
      <c r="N367" s="179"/>
      <c r="O367" s="169"/>
      <c r="P367" s="169"/>
      <c r="Q367" s="169"/>
      <c r="R367" s="169"/>
      <c r="S367" s="173"/>
    </row>
    <row r="368" spans="1:19" x14ac:dyDescent="0.2">
      <c r="A368" s="383" t="s">
        <v>119</v>
      </c>
      <c r="B368" s="411"/>
      <c r="C368" s="411"/>
      <c r="D368" s="411"/>
      <c r="E368" s="80">
        <f>SUM(F368:I368,'5.10b'!E368:H368)</f>
        <v>35537</v>
      </c>
      <c r="F368" s="182">
        <v>27687</v>
      </c>
      <c r="G368" s="182">
        <v>0</v>
      </c>
      <c r="H368" s="182">
        <v>0</v>
      </c>
      <c r="I368" s="182">
        <v>0</v>
      </c>
      <c r="J368" s="148"/>
      <c r="K368" s="177"/>
      <c r="L368" s="179"/>
      <c r="M368" s="179"/>
      <c r="N368" s="179"/>
      <c r="O368" s="169"/>
      <c r="P368" s="169"/>
      <c r="Q368" s="169"/>
      <c r="R368" s="169"/>
      <c r="S368" s="173"/>
    </row>
    <row r="369" spans="1:19" x14ac:dyDescent="0.2">
      <c r="A369" s="383" t="s">
        <v>120</v>
      </c>
      <c r="B369" s="411"/>
      <c r="C369" s="411"/>
      <c r="D369" s="411"/>
      <c r="E369" s="80">
        <f>SUM(F369:I369,'5.10b'!E369:H369)</f>
        <v>9324</v>
      </c>
      <c r="F369" s="182">
        <v>7519</v>
      </c>
      <c r="G369" s="182">
        <v>0</v>
      </c>
      <c r="H369" s="182">
        <v>0</v>
      </c>
      <c r="I369" s="182">
        <v>0</v>
      </c>
      <c r="J369" s="148"/>
      <c r="K369" s="177"/>
      <c r="L369" s="179"/>
      <c r="M369" s="179"/>
      <c r="N369" s="179"/>
      <c r="O369" s="169"/>
      <c r="P369" s="169"/>
      <c r="Q369" s="169"/>
      <c r="R369" s="169"/>
      <c r="S369" s="173"/>
    </row>
    <row r="370" spans="1:19" ht="23.25" customHeight="1" x14ac:dyDescent="0.2">
      <c r="A370" s="405" t="s">
        <v>503</v>
      </c>
      <c r="B370" s="405"/>
      <c r="C370" s="405"/>
      <c r="D370" s="405"/>
      <c r="E370" s="80">
        <f>SUM(F370:I370,'5.10b'!E370:H370)</f>
        <v>2057</v>
      </c>
      <c r="F370" s="182">
        <f>SUM(F371:F372)</f>
        <v>0</v>
      </c>
      <c r="G370" s="182">
        <f>SUM(G371:G372)</f>
        <v>0</v>
      </c>
      <c r="H370" s="182">
        <f>SUM(H371:H372)</f>
        <v>0</v>
      </c>
      <c r="I370" s="182">
        <f>SUM(I371:I372)</f>
        <v>0</v>
      </c>
      <c r="J370" s="148"/>
      <c r="K370" s="178"/>
      <c r="L370" s="178"/>
      <c r="M370" s="178"/>
      <c r="N370" s="178"/>
      <c r="O370" s="169"/>
      <c r="P370" s="169"/>
      <c r="Q370" s="169"/>
      <c r="R370" s="169"/>
      <c r="S370" s="173"/>
    </row>
    <row r="371" spans="1:19" ht="23.25" customHeight="1" x14ac:dyDescent="0.2">
      <c r="A371" s="383" t="s">
        <v>134</v>
      </c>
      <c r="B371" s="411"/>
      <c r="C371" s="411"/>
      <c r="D371" s="411"/>
      <c r="E371" s="80">
        <f>SUM(F371:I371,'5.10b'!E371:H371)</f>
        <v>1631</v>
      </c>
      <c r="F371" s="182">
        <v>0</v>
      </c>
      <c r="G371" s="182">
        <v>0</v>
      </c>
      <c r="H371" s="182">
        <v>0</v>
      </c>
      <c r="I371" s="182">
        <v>0</v>
      </c>
      <c r="J371" s="148"/>
      <c r="K371" s="177"/>
      <c r="L371" s="179"/>
      <c r="M371" s="179"/>
      <c r="N371" s="179"/>
      <c r="O371" s="169"/>
      <c r="P371" s="169"/>
      <c r="Q371" s="169"/>
      <c r="R371" s="169"/>
      <c r="S371" s="173"/>
    </row>
    <row r="372" spans="1:19" ht="11.25" customHeight="1" x14ac:dyDescent="0.2">
      <c r="A372" s="383" t="s">
        <v>120</v>
      </c>
      <c r="B372" s="411"/>
      <c r="C372" s="411"/>
      <c r="D372" s="411"/>
      <c r="E372" s="80">
        <f>SUM(F372:I372,'5.10b'!E372:H372)</f>
        <v>426</v>
      </c>
      <c r="F372" s="182">
        <v>0</v>
      </c>
      <c r="G372" s="182">
        <v>0</v>
      </c>
      <c r="H372" s="182">
        <v>0</v>
      </c>
      <c r="I372" s="182">
        <v>0</v>
      </c>
      <c r="J372" s="148"/>
      <c r="K372" s="177"/>
      <c r="L372" s="179"/>
      <c r="M372" s="179"/>
      <c r="N372" s="179"/>
      <c r="O372" s="169"/>
      <c r="P372" s="169"/>
      <c r="Q372" s="169"/>
      <c r="R372" s="169"/>
      <c r="S372" s="173"/>
    </row>
    <row r="373" spans="1:19" ht="23.25" customHeight="1" x14ac:dyDescent="0.2">
      <c r="A373" s="405" t="s">
        <v>504</v>
      </c>
      <c r="B373" s="405"/>
      <c r="C373" s="405"/>
      <c r="D373" s="405"/>
      <c r="E373" s="80">
        <f>SUM(F373:I373,'5.10b'!E373:H373)</f>
        <v>39648</v>
      </c>
      <c r="F373" s="182">
        <f>SUM(F374:F375)</f>
        <v>0</v>
      </c>
      <c r="G373" s="182">
        <f>SUM(G374:G375)</f>
        <v>0</v>
      </c>
      <c r="H373" s="182">
        <f>SUM(H374:H375)</f>
        <v>0</v>
      </c>
      <c r="I373" s="182">
        <f>SUM(I374:I375)</f>
        <v>0</v>
      </c>
      <c r="J373" s="148"/>
      <c r="K373" s="178"/>
      <c r="L373" s="178"/>
      <c r="M373" s="178"/>
      <c r="N373" s="178"/>
      <c r="O373" s="169"/>
      <c r="P373" s="169"/>
      <c r="Q373" s="169"/>
      <c r="R373" s="169"/>
      <c r="S373" s="173"/>
    </row>
    <row r="374" spans="1:19" ht="23.25" customHeight="1" x14ac:dyDescent="0.2">
      <c r="A374" s="383" t="s">
        <v>134</v>
      </c>
      <c r="B374" s="411"/>
      <c r="C374" s="411"/>
      <c r="D374" s="411"/>
      <c r="E374" s="80">
        <f>SUM(F374:I374,'5.10b'!E374:H374)</f>
        <v>38414</v>
      </c>
      <c r="F374" s="182">
        <v>0</v>
      </c>
      <c r="G374" s="182">
        <v>0</v>
      </c>
      <c r="H374" s="182">
        <v>0</v>
      </c>
      <c r="I374" s="182">
        <v>0</v>
      </c>
      <c r="J374" s="148"/>
      <c r="K374" s="177"/>
      <c r="L374" s="179"/>
      <c r="M374" s="179"/>
      <c r="N374" s="179"/>
      <c r="O374" s="169"/>
      <c r="P374" s="169"/>
      <c r="Q374" s="169"/>
      <c r="R374" s="169"/>
      <c r="S374" s="173"/>
    </row>
    <row r="375" spans="1:19" ht="11.25" customHeight="1" x14ac:dyDescent="0.2">
      <c r="A375" s="383" t="s">
        <v>120</v>
      </c>
      <c r="B375" s="411"/>
      <c r="C375" s="411"/>
      <c r="D375" s="411"/>
      <c r="E375" s="80">
        <f>SUM(F375:I375,'5.10b'!E375:H375)</f>
        <v>1234</v>
      </c>
      <c r="F375" s="182">
        <v>0</v>
      </c>
      <c r="G375" s="182">
        <v>0</v>
      </c>
      <c r="H375" s="182">
        <v>0</v>
      </c>
      <c r="I375" s="182">
        <v>0</v>
      </c>
      <c r="J375" s="148"/>
      <c r="K375" s="174"/>
      <c r="L375" s="175"/>
      <c r="M375" s="175"/>
      <c r="N375" s="175"/>
      <c r="O375" s="148"/>
      <c r="P375" s="148"/>
      <c r="Q375" s="148"/>
      <c r="R375" s="148"/>
      <c r="S375" s="173"/>
    </row>
    <row r="376" spans="1:19" ht="23.25" customHeight="1" x14ac:dyDescent="0.2">
      <c r="A376" s="405" t="s">
        <v>505</v>
      </c>
      <c r="B376" s="405"/>
      <c r="C376" s="405"/>
      <c r="D376" s="405"/>
      <c r="E376" s="80">
        <f>SUM(F376:I376,'5.10b'!E376:H376)</f>
        <v>198041</v>
      </c>
      <c r="F376" s="182">
        <f>SUM(F377:F380)</f>
        <v>21872</v>
      </c>
      <c r="G376" s="182">
        <f>SUM(G377:G380)</f>
        <v>9612</v>
      </c>
      <c r="H376" s="182">
        <f>SUM(H377:H380)</f>
        <v>68743</v>
      </c>
      <c r="I376" s="182">
        <f>SUM(I377:I380)</f>
        <v>0</v>
      </c>
      <c r="J376" s="148"/>
      <c r="K376" s="178"/>
      <c r="L376" s="178"/>
      <c r="M376" s="178"/>
      <c r="N376" s="178"/>
      <c r="O376" s="169"/>
      <c r="P376" s="169"/>
      <c r="Q376" s="169"/>
      <c r="R376" s="169"/>
      <c r="S376" s="173"/>
    </row>
    <row r="377" spans="1:19" ht="23.25" customHeight="1" x14ac:dyDescent="0.2">
      <c r="A377" s="383" t="s">
        <v>134</v>
      </c>
      <c r="B377" s="411"/>
      <c r="C377" s="411"/>
      <c r="D377" s="411"/>
      <c r="E377" s="80">
        <f>SUM(F377:I377,'5.10b'!E377:H377)</f>
        <v>138722</v>
      </c>
      <c r="F377" s="182">
        <v>15387</v>
      </c>
      <c r="G377" s="182">
        <v>9612</v>
      </c>
      <c r="H377" s="182">
        <v>27102</v>
      </c>
      <c r="I377" s="182">
        <v>0</v>
      </c>
      <c r="J377" s="148"/>
      <c r="K377" s="177"/>
      <c r="L377" s="179"/>
      <c r="M377" s="179"/>
      <c r="N377" s="179"/>
      <c r="O377" s="169"/>
      <c r="P377" s="169"/>
      <c r="Q377" s="169"/>
      <c r="R377" s="169"/>
      <c r="S377" s="173"/>
    </row>
    <row r="378" spans="1:19" x14ac:dyDescent="0.2">
      <c r="A378" s="383" t="s">
        <v>281</v>
      </c>
      <c r="B378" s="411"/>
      <c r="C378" s="411"/>
      <c r="D378" s="411"/>
      <c r="E378" s="80">
        <f>SUM(F378:I378,'5.10b'!E378:H378)</f>
        <v>28322</v>
      </c>
      <c r="F378" s="182">
        <v>0</v>
      </c>
      <c r="G378" s="182">
        <v>0</v>
      </c>
      <c r="H378" s="182">
        <v>24451</v>
      </c>
      <c r="I378" s="182">
        <v>0</v>
      </c>
      <c r="J378" s="148"/>
      <c r="K378" s="177"/>
      <c r="L378" s="179"/>
      <c r="M378" s="179"/>
      <c r="N378" s="179"/>
      <c r="O378" s="169"/>
      <c r="P378" s="169"/>
      <c r="Q378" s="169"/>
      <c r="R378" s="169"/>
      <c r="S378" s="173"/>
    </row>
    <row r="379" spans="1:19" x14ac:dyDescent="0.2">
      <c r="A379" s="383" t="s">
        <v>119</v>
      </c>
      <c r="B379" s="411"/>
      <c r="C379" s="411"/>
      <c r="D379" s="411"/>
      <c r="E379" s="80">
        <f>SUM(F379:I379,'5.10b'!E379:H379)</f>
        <v>21223</v>
      </c>
      <c r="F379" s="182">
        <v>3704</v>
      </c>
      <c r="G379" s="182">
        <v>0</v>
      </c>
      <c r="H379" s="182">
        <v>11289</v>
      </c>
      <c r="I379" s="182">
        <v>0</v>
      </c>
      <c r="J379" s="148"/>
      <c r="K379" s="177"/>
      <c r="L379" s="179"/>
      <c r="M379" s="179"/>
      <c r="N379" s="179"/>
      <c r="O379" s="169"/>
      <c r="P379" s="169"/>
      <c r="Q379" s="169"/>
      <c r="R379" s="169"/>
      <c r="S379" s="173"/>
    </row>
    <row r="380" spans="1:19" x14ac:dyDescent="0.2">
      <c r="A380" s="383" t="s">
        <v>120</v>
      </c>
      <c r="B380" s="411"/>
      <c r="C380" s="411"/>
      <c r="D380" s="411"/>
      <c r="E380" s="80">
        <f>SUM(F380:I380,'5.10b'!E380:H380)</f>
        <v>9774</v>
      </c>
      <c r="F380" s="182">
        <v>2781</v>
      </c>
      <c r="G380" s="182">
        <v>0</v>
      </c>
      <c r="H380" s="182">
        <v>5901</v>
      </c>
      <c r="I380" s="182">
        <v>0</v>
      </c>
      <c r="J380" s="148"/>
      <c r="K380" s="177"/>
      <c r="L380" s="179"/>
      <c r="M380" s="179"/>
      <c r="N380" s="179"/>
      <c r="O380" s="169"/>
      <c r="P380" s="169"/>
      <c r="Q380" s="169"/>
      <c r="R380" s="169"/>
      <c r="S380" s="173"/>
    </row>
    <row r="381" spans="1:19" ht="23.25" customHeight="1" x14ac:dyDescent="0.2">
      <c r="A381" s="380" t="s">
        <v>506</v>
      </c>
      <c r="B381" s="380"/>
      <c r="C381" s="380"/>
      <c r="D381" s="380"/>
      <c r="E381" s="80">
        <f>SUM(F381:I381,'5.10b'!E381:H381)</f>
        <v>4020</v>
      </c>
      <c r="F381" s="67">
        <f>SUM(F382:F383)</f>
        <v>0</v>
      </c>
      <c r="G381" s="67">
        <f>SUM(G382:G383)</f>
        <v>0</v>
      </c>
      <c r="H381" s="67">
        <f>SUM(H382:H383)</f>
        <v>0</v>
      </c>
      <c r="I381" s="67">
        <f>SUM(I382:I383)</f>
        <v>0</v>
      </c>
      <c r="J381" s="148"/>
      <c r="K381" s="178"/>
      <c r="L381" s="178"/>
      <c r="M381" s="178"/>
      <c r="N381" s="178"/>
      <c r="O381" s="169"/>
      <c r="P381" s="169"/>
      <c r="Q381" s="169"/>
      <c r="R381" s="169"/>
      <c r="S381" s="173"/>
    </row>
    <row r="382" spans="1:19" ht="23.25" customHeight="1" x14ac:dyDescent="0.2">
      <c r="A382" s="383" t="s">
        <v>134</v>
      </c>
      <c r="B382" s="411"/>
      <c r="C382" s="411"/>
      <c r="D382" s="411"/>
      <c r="E382" s="80">
        <f>SUM(F382:I382,'5.10b'!E382:H382)</f>
        <v>3744</v>
      </c>
      <c r="F382" s="182">
        <v>0</v>
      </c>
      <c r="G382" s="182">
        <v>0</v>
      </c>
      <c r="H382" s="182">
        <v>0</v>
      </c>
      <c r="I382" s="182">
        <v>0</v>
      </c>
      <c r="J382" s="148"/>
      <c r="K382" s="177"/>
      <c r="L382" s="179"/>
      <c r="M382" s="179"/>
      <c r="N382" s="179"/>
      <c r="O382" s="169"/>
      <c r="P382" s="169"/>
      <c r="Q382" s="169"/>
      <c r="R382" s="169"/>
      <c r="S382" s="173"/>
    </row>
    <row r="383" spans="1:19" ht="11.25" customHeight="1" x14ac:dyDescent="0.2">
      <c r="A383" s="383" t="s">
        <v>120</v>
      </c>
      <c r="B383" s="411"/>
      <c r="C383" s="411"/>
      <c r="D383" s="411"/>
      <c r="E383" s="80">
        <f>SUM(F383:I383,'5.10b'!E383:H383)</f>
        <v>276</v>
      </c>
      <c r="F383" s="182">
        <v>0</v>
      </c>
      <c r="G383" s="182">
        <v>0</v>
      </c>
      <c r="H383" s="182">
        <v>0</v>
      </c>
      <c r="I383" s="182">
        <v>0</v>
      </c>
      <c r="J383" s="148"/>
      <c r="K383" s="177"/>
      <c r="L383" s="179"/>
      <c r="M383" s="179"/>
      <c r="N383" s="179"/>
      <c r="O383" s="169"/>
      <c r="P383" s="169"/>
      <c r="Q383" s="169"/>
      <c r="R383" s="169"/>
      <c r="S383" s="173"/>
    </row>
    <row r="384" spans="1:19" ht="23.25" customHeight="1" x14ac:dyDescent="0.2">
      <c r="A384" s="405" t="s">
        <v>507</v>
      </c>
      <c r="B384" s="405"/>
      <c r="C384" s="405"/>
      <c r="D384" s="405"/>
      <c r="E384" s="80">
        <f>SUM(F384:I384,'5.10b'!E384:H384)</f>
        <v>10302</v>
      </c>
      <c r="F384" s="182">
        <f>SUM(F385:F386)</f>
        <v>0</v>
      </c>
      <c r="G384" s="182">
        <f>SUM(G385:G386)</f>
        <v>0</v>
      </c>
      <c r="H384" s="182">
        <f>SUM(H385:H386)</f>
        <v>0</v>
      </c>
      <c r="I384" s="182">
        <f>SUM(I385:I386)</f>
        <v>0</v>
      </c>
      <c r="J384" s="148"/>
      <c r="K384" s="178"/>
      <c r="L384" s="178"/>
      <c r="M384" s="178"/>
      <c r="N384" s="178"/>
      <c r="O384" s="169"/>
      <c r="P384" s="169"/>
      <c r="Q384" s="169"/>
      <c r="R384" s="169"/>
      <c r="S384" s="173"/>
    </row>
    <row r="385" spans="1:19" ht="23.25" customHeight="1" x14ac:dyDescent="0.2">
      <c r="A385" s="383" t="s">
        <v>134</v>
      </c>
      <c r="B385" s="411"/>
      <c r="C385" s="411"/>
      <c r="D385" s="411"/>
      <c r="E385" s="80">
        <f>SUM(F385:I385,'5.10b'!E385:H385)</f>
        <v>9749</v>
      </c>
      <c r="F385" s="182">
        <v>0</v>
      </c>
      <c r="G385" s="182">
        <v>0</v>
      </c>
      <c r="H385" s="182">
        <v>0</v>
      </c>
      <c r="I385" s="182">
        <v>0</v>
      </c>
      <c r="J385" s="148"/>
      <c r="K385" s="177"/>
      <c r="L385" s="179"/>
      <c r="M385" s="179"/>
      <c r="N385" s="179"/>
      <c r="O385" s="169"/>
      <c r="P385" s="169"/>
      <c r="Q385" s="169"/>
      <c r="R385" s="169"/>
      <c r="S385" s="173"/>
    </row>
    <row r="386" spans="1:19" ht="11.25" customHeight="1" x14ac:dyDescent="0.2">
      <c r="A386" s="383" t="s">
        <v>120</v>
      </c>
      <c r="B386" s="411"/>
      <c r="C386" s="411"/>
      <c r="D386" s="411"/>
      <c r="E386" s="80">
        <f>SUM(F386:I386,'5.10b'!E386:H386)</f>
        <v>553</v>
      </c>
      <c r="F386" s="182">
        <v>0</v>
      </c>
      <c r="G386" s="182">
        <v>0</v>
      </c>
      <c r="H386" s="182">
        <v>0</v>
      </c>
      <c r="I386" s="182">
        <v>0</v>
      </c>
      <c r="J386" s="148"/>
      <c r="K386" s="177"/>
      <c r="L386" s="179"/>
      <c r="M386" s="179"/>
      <c r="N386" s="179"/>
      <c r="O386" s="169"/>
      <c r="P386" s="169"/>
      <c r="Q386" s="169"/>
      <c r="R386" s="169"/>
      <c r="S386" s="173"/>
    </row>
    <row r="387" spans="1:19" ht="23.25" customHeight="1" x14ac:dyDescent="0.2">
      <c r="A387" s="405" t="s">
        <v>508</v>
      </c>
      <c r="B387" s="405"/>
      <c r="C387" s="405"/>
      <c r="D387" s="405"/>
      <c r="E387" s="80">
        <f>SUM(F387:I387,'5.10b'!E387:H387)</f>
        <v>117017</v>
      </c>
      <c r="F387" s="182">
        <f>SUM(F388:F391)</f>
        <v>93743</v>
      </c>
      <c r="G387" s="182">
        <f>SUM(G388:G391)</f>
        <v>7305</v>
      </c>
      <c r="H387" s="182">
        <f>SUM(H388:H391)</f>
        <v>0</v>
      </c>
      <c r="I387" s="182">
        <f>SUM(I388:I391)</f>
        <v>0</v>
      </c>
      <c r="J387" s="148"/>
      <c r="K387" s="178"/>
      <c r="L387" s="178"/>
      <c r="M387" s="178"/>
      <c r="N387" s="178"/>
      <c r="O387" s="169"/>
      <c r="P387" s="169"/>
      <c r="Q387" s="169"/>
      <c r="R387" s="169"/>
      <c r="S387" s="173"/>
    </row>
    <row r="388" spans="1:19" ht="23.25" customHeight="1" x14ac:dyDescent="0.2">
      <c r="A388" s="383" t="s">
        <v>134</v>
      </c>
      <c r="B388" s="411"/>
      <c r="C388" s="411"/>
      <c r="D388" s="411"/>
      <c r="E388" s="80">
        <f>SUM(F388:I388,'5.10b'!E388:H388)</f>
        <v>70699</v>
      </c>
      <c r="F388" s="182">
        <v>52769</v>
      </c>
      <c r="G388" s="182">
        <v>7305</v>
      </c>
      <c r="H388" s="182">
        <v>0</v>
      </c>
      <c r="I388" s="182">
        <v>0</v>
      </c>
      <c r="J388" s="148"/>
      <c r="K388" s="177"/>
      <c r="L388" s="179"/>
      <c r="M388" s="179"/>
      <c r="N388" s="179"/>
      <c r="O388" s="169"/>
      <c r="P388" s="169"/>
      <c r="Q388" s="169"/>
      <c r="R388" s="169"/>
      <c r="S388" s="173"/>
    </row>
    <row r="389" spans="1:19" x14ac:dyDescent="0.2">
      <c r="A389" s="383" t="s">
        <v>281</v>
      </c>
      <c r="B389" s="411"/>
      <c r="C389" s="411"/>
      <c r="D389" s="411"/>
      <c r="E389" s="80">
        <f>SUM(F389:I389,'5.10b'!E389:H389)</f>
        <v>15904</v>
      </c>
      <c r="F389" s="182">
        <v>15904</v>
      </c>
      <c r="G389" s="182">
        <v>0</v>
      </c>
      <c r="H389" s="182">
        <v>0</v>
      </c>
      <c r="I389" s="182">
        <v>0</v>
      </c>
      <c r="J389" s="148"/>
      <c r="K389" s="177"/>
      <c r="L389" s="175"/>
      <c r="M389" s="175"/>
      <c r="N389" s="175"/>
      <c r="O389" s="148"/>
      <c r="P389" s="148"/>
      <c r="Q389" s="148"/>
      <c r="R389" s="148"/>
      <c r="S389" s="173"/>
    </row>
    <row r="390" spans="1:19" x14ac:dyDescent="0.2">
      <c r="A390" s="383" t="s">
        <v>119</v>
      </c>
      <c r="B390" s="411"/>
      <c r="C390" s="411"/>
      <c r="D390" s="411"/>
      <c r="E390" s="80">
        <f>SUM(F390:I390,'5.10b'!E390:H390)</f>
        <v>19649</v>
      </c>
      <c r="F390" s="182">
        <v>19649</v>
      </c>
      <c r="G390" s="182">
        <v>0</v>
      </c>
      <c r="H390" s="182">
        <v>0</v>
      </c>
      <c r="I390" s="182">
        <v>0</v>
      </c>
      <c r="J390" s="148"/>
      <c r="K390" s="174"/>
      <c r="L390" s="175"/>
      <c r="M390" s="175"/>
      <c r="N390" s="175"/>
      <c r="O390" s="148"/>
      <c r="P390" s="148"/>
      <c r="Q390" s="148"/>
      <c r="R390" s="148"/>
      <c r="S390" s="173"/>
    </row>
    <row r="391" spans="1:19" x14ac:dyDescent="0.2">
      <c r="A391" s="383" t="s">
        <v>120</v>
      </c>
      <c r="B391" s="411"/>
      <c r="C391" s="411"/>
      <c r="D391" s="411"/>
      <c r="E391" s="80">
        <f>SUM(F391:I391,'5.10b'!E391:H391)</f>
        <v>10765</v>
      </c>
      <c r="F391" s="182">
        <v>5421</v>
      </c>
      <c r="G391" s="182">
        <v>0</v>
      </c>
      <c r="H391" s="182">
        <v>0</v>
      </c>
      <c r="I391" s="182">
        <v>0</v>
      </c>
      <c r="J391" s="148"/>
      <c r="K391" s="174"/>
      <c r="L391" s="175"/>
      <c r="M391" s="175"/>
      <c r="N391" s="175"/>
      <c r="O391" s="148"/>
      <c r="P391" s="148"/>
      <c r="Q391" s="148"/>
      <c r="R391" s="148"/>
      <c r="S391" s="173"/>
    </row>
    <row r="392" spans="1:19" ht="23.25" customHeight="1" x14ac:dyDescent="0.2">
      <c r="A392" s="405" t="s">
        <v>509</v>
      </c>
      <c r="B392" s="405"/>
      <c r="C392" s="405"/>
      <c r="D392" s="405"/>
      <c r="E392" s="80">
        <f>SUM(F392:I392,'5.10b'!E392:H392)</f>
        <v>11475</v>
      </c>
      <c r="F392" s="182">
        <f>SUM(F393:F393)</f>
        <v>0</v>
      </c>
      <c r="G392" s="182">
        <f>SUM(G393:G393)</f>
        <v>0</v>
      </c>
      <c r="H392" s="182">
        <f>SUM(H393:H393)</f>
        <v>0</v>
      </c>
      <c r="I392" s="182">
        <f>SUM(I393:I393)</f>
        <v>0</v>
      </c>
      <c r="J392" s="148"/>
      <c r="K392" s="172"/>
      <c r="L392" s="172"/>
      <c r="M392" s="172"/>
      <c r="N392" s="172"/>
      <c r="O392" s="148"/>
      <c r="P392" s="148"/>
      <c r="Q392" s="148"/>
      <c r="R392" s="148"/>
      <c r="S392" s="173"/>
    </row>
    <row r="393" spans="1:19" ht="23.25" customHeight="1" x14ac:dyDescent="0.2">
      <c r="A393" s="383" t="s">
        <v>134</v>
      </c>
      <c r="B393" s="384"/>
      <c r="C393" s="384"/>
      <c r="D393" s="384"/>
      <c r="E393" s="80">
        <f>SUM(F393:I393,'5.10b'!E393:H393)</f>
        <v>11475</v>
      </c>
      <c r="F393" s="67">
        <v>0</v>
      </c>
      <c r="G393" s="67">
        <v>0</v>
      </c>
      <c r="H393" s="67">
        <v>0</v>
      </c>
      <c r="I393" s="67">
        <v>0</v>
      </c>
      <c r="J393" s="148"/>
      <c r="K393" s="174"/>
      <c r="L393" s="175"/>
      <c r="M393" s="175"/>
      <c r="N393" s="175"/>
      <c r="O393" s="148"/>
      <c r="P393" s="148"/>
      <c r="Q393" s="148"/>
      <c r="R393" s="148"/>
      <c r="S393" s="173"/>
    </row>
    <row r="394" spans="1:19" ht="23.25" customHeight="1" x14ac:dyDescent="0.2">
      <c r="A394" s="338" t="s">
        <v>510</v>
      </c>
      <c r="B394" s="338"/>
      <c r="C394" s="338"/>
      <c r="D394" s="338"/>
      <c r="E394" s="80">
        <f>SUM(F394:I394,'5.10b'!E394:H394)</f>
        <v>9039</v>
      </c>
      <c r="F394" s="81">
        <f>SUM(F395:F395)</f>
        <v>0</v>
      </c>
      <c r="G394" s="81">
        <f>SUM(G395:G395)</f>
        <v>0</v>
      </c>
      <c r="H394" s="81">
        <f>SUM(H395:H395)</f>
        <v>0</v>
      </c>
      <c r="I394" s="81">
        <f>SUM(I395:I395)</f>
        <v>0</v>
      </c>
      <c r="J394" s="148"/>
      <c r="K394" s="172"/>
      <c r="L394" s="172"/>
      <c r="M394" s="172"/>
      <c r="N394" s="172"/>
      <c r="O394" s="148"/>
      <c r="P394" s="148"/>
      <c r="Q394" s="148"/>
      <c r="R394" s="148"/>
      <c r="S394" s="173"/>
    </row>
    <row r="395" spans="1:19" ht="23.25" customHeight="1" x14ac:dyDescent="0.2">
      <c r="A395" s="396" t="s">
        <v>134</v>
      </c>
      <c r="B395" s="411"/>
      <c r="C395" s="411"/>
      <c r="D395" s="411"/>
      <c r="E395" s="80">
        <f>SUM(F395:I395,'5.10b'!E395:H395)</f>
        <v>9039</v>
      </c>
      <c r="F395" s="81">
        <v>0</v>
      </c>
      <c r="G395" s="81">
        <v>0</v>
      </c>
      <c r="H395" s="81">
        <v>0</v>
      </c>
      <c r="I395" s="81">
        <v>0</v>
      </c>
      <c r="J395" s="148"/>
      <c r="K395" s="174"/>
      <c r="L395" s="175"/>
      <c r="M395" s="175"/>
      <c r="N395" s="175"/>
      <c r="O395" s="148"/>
      <c r="P395" s="148"/>
      <c r="Q395" s="148"/>
      <c r="R395" s="148"/>
      <c r="S395" s="173"/>
    </row>
    <row r="396" spans="1:19" ht="23.25" customHeight="1" x14ac:dyDescent="0.2">
      <c r="A396" s="338" t="s">
        <v>511</v>
      </c>
      <c r="B396" s="338"/>
      <c r="C396" s="338"/>
      <c r="D396" s="338"/>
      <c r="E396" s="80">
        <f>SUM(F396:I396,'5.10b'!E396:H396)</f>
        <v>22904</v>
      </c>
      <c r="F396" s="81">
        <f>SUM(F397:F398)</f>
        <v>0</v>
      </c>
      <c r="G396" s="81">
        <f>SUM(G397:G398)</f>
        <v>0</v>
      </c>
      <c r="H396" s="81">
        <f>SUM(H397:H398)</f>
        <v>0</v>
      </c>
      <c r="I396" s="81">
        <f>SUM(I397:I398)</f>
        <v>0</v>
      </c>
      <c r="J396" s="148"/>
      <c r="K396" s="172"/>
      <c r="L396" s="172"/>
      <c r="M396" s="172"/>
      <c r="N396" s="172"/>
      <c r="O396" s="148"/>
      <c r="P396" s="148"/>
      <c r="Q396" s="148"/>
      <c r="R396" s="148"/>
      <c r="S396" s="173"/>
    </row>
    <row r="397" spans="1:19" ht="23.25" customHeight="1" x14ac:dyDescent="0.2">
      <c r="A397" s="396" t="s">
        <v>134</v>
      </c>
      <c r="B397" s="411"/>
      <c r="C397" s="411"/>
      <c r="D397" s="411"/>
      <c r="E397" s="80">
        <f>SUM(F397:I397,'5.10b'!E397:H397)</f>
        <v>20537</v>
      </c>
      <c r="F397" s="81">
        <v>0</v>
      </c>
      <c r="G397" s="81">
        <v>0</v>
      </c>
      <c r="H397" s="81">
        <v>0</v>
      </c>
      <c r="I397" s="81">
        <v>0</v>
      </c>
      <c r="J397" s="148"/>
      <c r="K397" s="174"/>
      <c r="L397" s="175"/>
      <c r="M397" s="175"/>
      <c r="N397" s="175"/>
      <c r="O397" s="148"/>
      <c r="P397" s="148"/>
      <c r="Q397" s="148"/>
      <c r="R397" s="148"/>
      <c r="S397" s="173"/>
    </row>
    <row r="398" spans="1:19" x14ac:dyDescent="0.2">
      <c r="A398" s="396" t="s">
        <v>120</v>
      </c>
      <c r="B398" s="411"/>
      <c r="C398" s="411"/>
      <c r="D398" s="411"/>
      <c r="E398" s="80">
        <f>SUM(F398:I398,'5.10b'!E398:H398)</f>
        <v>2367</v>
      </c>
      <c r="F398" s="81">
        <v>0</v>
      </c>
      <c r="G398" s="81">
        <v>0</v>
      </c>
      <c r="H398" s="81">
        <v>0</v>
      </c>
      <c r="I398" s="81">
        <v>0</v>
      </c>
      <c r="J398" s="148"/>
      <c r="K398" s="174"/>
      <c r="L398" s="179"/>
      <c r="M398" s="179"/>
      <c r="N398" s="179"/>
      <c r="O398" s="181"/>
      <c r="P398" s="181"/>
      <c r="Q398" s="181"/>
      <c r="R398" s="181"/>
      <c r="S398" s="173"/>
    </row>
    <row r="399" spans="1:19" ht="23.25" customHeight="1" x14ac:dyDescent="0.2">
      <c r="A399" s="338" t="s">
        <v>512</v>
      </c>
      <c r="B399" s="338"/>
      <c r="C399" s="338"/>
      <c r="D399" s="338"/>
      <c r="E399" s="80">
        <f>SUM(F399:I399,'5.10b'!E399:H399)</f>
        <v>45937</v>
      </c>
      <c r="F399" s="81">
        <f>SUM(F400:F402)</f>
        <v>22577</v>
      </c>
      <c r="G399" s="81">
        <f>SUM(G400:G402)</f>
        <v>0</v>
      </c>
      <c r="H399" s="81">
        <f>SUM(H400:H402)</f>
        <v>0</v>
      </c>
      <c r="I399" s="81">
        <f>SUM(I400:I402)</f>
        <v>0</v>
      </c>
      <c r="J399" s="148"/>
      <c r="K399" s="183"/>
      <c r="L399" s="183"/>
      <c r="M399" s="183"/>
      <c r="N399" s="183"/>
      <c r="O399" s="181"/>
      <c r="P399" s="181"/>
      <c r="Q399" s="181"/>
      <c r="R399" s="181"/>
      <c r="S399" s="173"/>
    </row>
    <row r="400" spans="1:19" ht="23.25" customHeight="1" x14ac:dyDescent="0.2">
      <c r="A400" s="396" t="s">
        <v>134</v>
      </c>
      <c r="B400" s="411"/>
      <c r="C400" s="411"/>
      <c r="D400" s="411"/>
      <c r="E400" s="80">
        <f>SUM(F400:I400,'5.10b'!E400:H400)</f>
        <v>42855</v>
      </c>
      <c r="F400" s="81">
        <v>21047</v>
      </c>
      <c r="G400" s="81">
        <v>0</v>
      </c>
      <c r="H400" s="81">
        <v>0</v>
      </c>
      <c r="I400" s="81">
        <v>0</v>
      </c>
      <c r="J400" s="148"/>
      <c r="K400" s="174"/>
      <c r="L400" s="179"/>
      <c r="M400" s="179"/>
      <c r="N400" s="179"/>
      <c r="O400" s="181"/>
      <c r="P400" s="181"/>
      <c r="Q400" s="181"/>
      <c r="R400" s="181"/>
      <c r="S400" s="173"/>
    </row>
    <row r="401" spans="1:19" x14ac:dyDescent="0.2">
      <c r="A401" s="396" t="s">
        <v>119</v>
      </c>
      <c r="B401" s="411"/>
      <c r="C401" s="411"/>
      <c r="D401" s="411"/>
      <c r="E401" s="80">
        <f>SUM(F401:I401,'5.10b'!E401:H401)</f>
        <v>1530</v>
      </c>
      <c r="F401" s="81">
        <v>1530</v>
      </c>
      <c r="G401" s="81">
        <v>0</v>
      </c>
      <c r="H401" s="81">
        <v>0</v>
      </c>
      <c r="I401" s="81">
        <v>0</v>
      </c>
      <c r="J401" s="148"/>
      <c r="K401" s="174"/>
      <c r="L401" s="179"/>
      <c r="M401" s="179"/>
      <c r="N401" s="179"/>
      <c r="O401" s="181"/>
      <c r="P401" s="181"/>
      <c r="Q401" s="181"/>
      <c r="R401" s="181"/>
      <c r="S401" s="173"/>
    </row>
    <row r="402" spans="1:19" ht="11.25" customHeight="1" x14ac:dyDescent="0.2">
      <c r="A402" s="396" t="s">
        <v>120</v>
      </c>
      <c r="B402" s="411"/>
      <c r="C402" s="411"/>
      <c r="D402" s="411"/>
      <c r="E402" s="80">
        <f>SUM(F402:I402,'5.10b'!E402:H402)</f>
        <v>1552</v>
      </c>
      <c r="F402" s="81">
        <v>0</v>
      </c>
      <c r="G402" s="81">
        <v>0</v>
      </c>
      <c r="H402" s="81">
        <v>0</v>
      </c>
      <c r="I402" s="81">
        <v>0</v>
      </c>
      <c r="J402" s="148"/>
      <c r="K402" s="174"/>
      <c r="L402" s="179"/>
      <c r="M402" s="179"/>
      <c r="N402" s="179"/>
      <c r="O402" s="181"/>
      <c r="P402" s="181"/>
      <c r="Q402" s="181"/>
      <c r="R402" s="181"/>
      <c r="S402" s="173"/>
    </row>
    <row r="403" spans="1:19" ht="23.25" customHeight="1" x14ac:dyDescent="0.2">
      <c r="A403" s="338" t="s">
        <v>513</v>
      </c>
      <c r="B403" s="338"/>
      <c r="C403" s="338"/>
      <c r="D403" s="338"/>
      <c r="E403" s="80">
        <f>SUM(F403:I403,'5.10b'!E403:H403)</f>
        <v>43667</v>
      </c>
      <c r="F403" s="81">
        <f>SUM(F404:F405)</f>
        <v>0</v>
      </c>
      <c r="G403" s="81">
        <f>SUM(G404:G405)</f>
        <v>0</v>
      </c>
      <c r="H403" s="81">
        <f>SUM(H404:H405)</f>
        <v>0</v>
      </c>
      <c r="I403" s="81">
        <f>SUM(I404:I405)</f>
        <v>0</v>
      </c>
      <c r="J403" s="148"/>
      <c r="K403" s="183"/>
      <c r="L403" s="183"/>
      <c r="M403" s="183"/>
      <c r="N403" s="183"/>
      <c r="O403" s="181"/>
      <c r="P403" s="181"/>
      <c r="Q403" s="181"/>
      <c r="R403" s="181"/>
      <c r="S403" s="173"/>
    </row>
    <row r="404" spans="1:19" ht="23.25" customHeight="1" x14ac:dyDescent="0.2">
      <c r="A404" s="396" t="s">
        <v>134</v>
      </c>
      <c r="B404" s="411"/>
      <c r="C404" s="411"/>
      <c r="D404" s="411"/>
      <c r="E404" s="80">
        <f>SUM(F404:I404,'5.10b'!E404:H404)</f>
        <v>39125</v>
      </c>
      <c r="F404" s="81">
        <v>0</v>
      </c>
      <c r="G404" s="81">
        <v>0</v>
      </c>
      <c r="H404" s="81">
        <v>0</v>
      </c>
      <c r="I404" s="81">
        <v>0</v>
      </c>
      <c r="J404" s="148"/>
      <c r="K404" s="174"/>
      <c r="L404" s="179"/>
      <c r="M404" s="179"/>
      <c r="N404" s="179"/>
      <c r="O404" s="181"/>
      <c r="P404" s="181"/>
      <c r="Q404" s="181"/>
      <c r="R404" s="181"/>
      <c r="S404" s="173"/>
    </row>
    <row r="405" spans="1:19" ht="11.25" customHeight="1" x14ac:dyDescent="0.2">
      <c r="A405" s="396" t="s">
        <v>120</v>
      </c>
      <c r="B405" s="411"/>
      <c r="C405" s="411"/>
      <c r="D405" s="411"/>
      <c r="E405" s="80">
        <f>SUM(F405:I405,'5.10b'!E405:H405)</f>
        <v>4542</v>
      </c>
      <c r="F405" s="81">
        <v>0</v>
      </c>
      <c r="G405" s="81">
        <v>0</v>
      </c>
      <c r="H405" s="81">
        <v>0</v>
      </c>
      <c r="I405" s="81">
        <v>0</v>
      </c>
      <c r="J405" s="148"/>
      <c r="K405" s="174"/>
      <c r="L405" s="179"/>
      <c r="M405" s="179"/>
      <c r="N405" s="179"/>
      <c r="O405" s="181"/>
      <c r="P405" s="181"/>
      <c r="Q405" s="181"/>
      <c r="R405" s="181"/>
      <c r="S405" s="173"/>
    </row>
    <row r="406" spans="1:19" ht="23.25" customHeight="1" x14ac:dyDescent="0.2">
      <c r="A406" s="338" t="s">
        <v>514</v>
      </c>
      <c r="B406" s="338"/>
      <c r="C406" s="338"/>
      <c r="D406" s="338"/>
      <c r="E406" s="80">
        <f>SUM(F406:I406,'5.10b'!E406:H406)</f>
        <v>318504</v>
      </c>
      <c r="F406" s="81">
        <f>SUM(F407:F410)</f>
        <v>166150</v>
      </c>
      <c r="G406" s="81">
        <f>SUM(G407:G410)</f>
        <v>32275</v>
      </c>
      <c r="H406" s="81">
        <f>SUM(H407:H410)</f>
        <v>0</v>
      </c>
      <c r="I406" s="81">
        <f>SUM(I407:I410)</f>
        <v>4332</v>
      </c>
      <c r="J406" s="148"/>
      <c r="K406" s="183"/>
      <c r="L406" s="183"/>
      <c r="M406" s="183"/>
      <c r="N406" s="183"/>
      <c r="O406" s="181"/>
      <c r="P406" s="181"/>
      <c r="Q406" s="181"/>
      <c r="R406" s="181"/>
      <c r="S406" s="173"/>
    </row>
    <row r="407" spans="1:19" ht="23.25" customHeight="1" x14ac:dyDescent="0.2">
      <c r="A407" s="396" t="s">
        <v>134</v>
      </c>
      <c r="B407" s="411"/>
      <c r="C407" s="411"/>
      <c r="D407" s="411"/>
      <c r="E407" s="80">
        <f>SUM(F407:I407,'5.10b'!E407:H407)</f>
        <v>217678</v>
      </c>
      <c r="F407" s="81">
        <v>112030</v>
      </c>
      <c r="G407" s="81">
        <v>18341</v>
      </c>
      <c r="H407" s="81">
        <v>0</v>
      </c>
      <c r="I407" s="81">
        <v>3614</v>
      </c>
      <c r="J407" s="148"/>
      <c r="K407" s="174"/>
      <c r="L407" s="179"/>
      <c r="M407" s="179"/>
      <c r="N407" s="179"/>
      <c r="O407" s="181"/>
      <c r="P407" s="181"/>
      <c r="Q407" s="181"/>
      <c r="R407" s="181"/>
      <c r="S407" s="173"/>
    </row>
    <row r="408" spans="1:19" x14ac:dyDescent="0.2">
      <c r="A408" s="396" t="s">
        <v>281</v>
      </c>
      <c r="B408" s="411"/>
      <c r="C408" s="411"/>
      <c r="D408" s="411"/>
      <c r="E408" s="80">
        <f>SUM(F408:I408,'5.10b'!E408:H408)</f>
        <v>38885</v>
      </c>
      <c r="F408" s="81">
        <v>21229</v>
      </c>
      <c r="G408" s="81">
        <v>6143</v>
      </c>
      <c r="H408" s="81">
        <v>0</v>
      </c>
      <c r="I408" s="81">
        <v>0</v>
      </c>
      <c r="J408" s="148"/>
      <c r="K408" s="174"/>
      <c r="L408" s="179"/>
      <c r="M408" s="179"/>
      <c r="N408" s="179"/>
      <c r="O408" s="181"/>
      <c r="P408" s="181"/>
      <c r="Q408" s="181"/>
      <c r="R408" s="181"/>
      <c r="S408" s="173"/>
    </row>
    <row r="409" spans="1:19" x14ac:dyDescent="0.2">
      <c r="A409" s="396" t="s">
        <v>119</v>
      </c>
      <c r="B409" s="411"/>
      <c r="C409" s="411"/>
      <c r="D409" s="411"/>
      <c r="E409" s="80">
        <f>SUM(F409:I409,'5.10b'!E409:H409)</f>
        <v>38317</v>
      </c>
      <c r="F409" s="81">
        <v>26935</v>
      </c>
      <c r="G409" s="81">
        <v>1285</v>
      </c>
      <c r="H409" s="81">
        <v>0</v>
      </c>
      <c r="I409" s="81">
        <v>0</v>
      </c>
      <c r="J409" s="148"/>
      <c r="K409" s="174"/>
      <c r="L409" s="179"/>
      <c r="M409" s="179"/>
      <c r="N409" s="179"/>
      <c r="O409" s="181"/>
      <c r="P409" s="181"/>
      <c r="Q409" s="181"/>
      <c r="R409" s="181"/>
      <c r="S409" s="173"/>
    </row>
    <row r="410" spans="1:19" x14ac:dyDescent="0.2">
      <c r="A410" s="396" t="s">
        <v>120</v>
      </c>
      <c r="B410" s="411"/>
      <c r="C410" s="411"/>
      <c r="D410" s="411"/>
      <c r="E410" s="80">
        <f>SUM(F410:I410,'5.10b'!E410:H410)</f>
        <v>23624</v>
      </c>
      <c r="F410" s="81">
        <v>5956</v>
      </c>
      <c r="G410" s="81">
        <v>6506</v>
      </c>
      <c r="H410" s="81">
        <v>0</v>
      </c>
      <c r="I410" s="81">
        <v>718</v>
      </c>
      <c r="J410" s="148"/>
      <c r="K410" s="174"/>
      <c r="L410" s="179"/>
      <c r="M410" s="179"/>
      <c r="N410" s="179"/>
      <c r="O410" s="181"/>
      <c r="P410" s="181"/>
      <c r="Q410" s="181"/>
      <c r="R410" s="181"/>
      <c r="S410" s="173"/>
    </row>
    <row r="411" spans="1:19" ht="23.25" customHeight="1" x14ac:dyDescent="0.2">
      <c r="A411" s="338" t="s">
        <v>515</v>
      </c>
      <c r="B411" s="338"/>
      <c r="C411" s="338"/>
      <c r="D411" s="338"/>
      <c r="E411" s="80">
        <f>SUM(F411:I411,'5.10b'!E411:H411)</f>
        <v>19184</v>
      </c>
      <c r="F411" s="81">
        <f>SUM(F412:F413)</f>
        <v>0</v>
      </c>
      <c r="G411" s="81">
        <f>SUM(G412:G413)</f>
        <v>0</v>
      </c>
      <c r="H411" s="81">
        <f>SUM(H412:H413)</f>
        <v>0</v>
      </c>
      <c r="I411" s="81">
        <f>SUM(I412:I413)</f>
        <v>0</v>
      </c>
      <c r="J411" s="148"/>
      <c r="K411" s="183"/>
      <c r="L411" s="183"/>
      <c r="M411" s="183"/>
      <c r="N411" s="183"/>
      <c r="O411" s="181"/>
      <c r="P411" s="181"/>
      <c r="Q411" s="181"/>
      <c r="R411" s="181"/>
      <c r="S411" s="173"/>
    </row>
    <row r="412" spans="1:19" ht="23.25" customHeight="1" x14ac:dyDescent="0.2">
      <c r="A412" s="396" t="s">
        <v>134</v>
      </c>
      <c r="B412" s="411"/>
      <c r="C412" s="411"/>
      <c r="D412" s="411"/>
      <c r="E412" s="80">
        <f>SUM(F412:I412,'5.10b'!E412:H412)</f>
        <v>18173</v>
      </c>
      <c r="F412" s="81">
        <v>0</v>
      </c>
      <c r="G412" s="81">
        <v>0</v>
      </c>
      <c r="H412" s="81">
        <v>0</v>
      </c>
      <c r="I412" s="81">
        <v>0</v>
      </c>
      <c r="J412" s="148"/>
      <c r="K412" s="174"/>
      <c r="L412" s="179"/>
      <c r="M412" s="179"/>
      <c r="N412" s="179"/>
      <c r="O412" s="181"/>
      <c r="P412" s="181"/>
      <c r="Q412" s="181"/>
      <c r="R412" s="181"/>
      <c r="S412" s="173"/>
    </row>
    <row r="413" spans="1:19" ht="11.25" customHeight="1" x14ac:dyDescent="0.2">
      <c r="A413" s="396" t="s">
        <v>120</v>
      </c>
      <c r="B413" s="411"/>
      <c r="C413" s="411"/>
      <c r="D413" s="411"/>
      <c r="E413" s="80">
        <f>SUM(F413:I413,'5.10b'!E413:H413)</f>
        <v>1011</v>
      </c>
      <c r="F413" s="81">
        <v>0</v>
      </c>
      <c r="G413" s="81">
        <v>0</v>
      </c>
      <c r="H413" s="81">
        <v>0</v>
      </c>
      <c r="I413" s="81">
        <v>0</v>
      </c>
      <c r="J413" s="148"/>
      <c r="K413" s="174"/>
      <c r="L413" s="179"/>
      <c r="M413" s="179"/>
      <c r="N413" s="179"/>
      <c r="O413" s="181"/>
      <c r="P413" s="181"/>
      <c r="Q413" s="181"/>
      <c r="R413" s="181"/>
      <c r="S413" s="173"/>
    </row>
    <row r="414" spans="1:19" ht="23.25" customHeight="1" x14ac:dyDescent="0.2">
      <c r="A414" s="338" t="s">
        <v>516</v>
      </c>
      <c r="B414" s="338"/>
      <c r="C414" s="338"/>
      <c r="D414" s="338"/>
      <c r="E414" s="80">
        <f>SUM(F414:I414,'5.10b'!E414:H414)</f>
        <v>49628</v>
      </c>
      <c r="F414" s="81">
        <f>SUM(F415:F418)</f>
        <v>0</v>
      </c>
      <c r="G414" s="81">
        <f>SUM(G415:G418)</f>
        <v>0</v>
      </c>
      <c r="H414" s="81">
        <f>SUM(H415:H418)</f>
        <v>0</v>
      </c>
      <c r="I414" s="81">
        <f>SUM(I415:I418)</f>
        <v>0</v>
      </c>
      <c r="J414" s="148"/>
      <c r="K414" s="183"/>
      <c r="L414" s="183"/>
      <c r="M414" s="183"/>
      <c r="N414" s="183"/>
      <c r="O414" s="181"/>
      <c r="P414" s="181"/>
      <c r="Q414" s="181"/>
      <c r="R414" s="181"/>
      <c r="S414" s="173"/>
    </row>
    <row r="415" spans="1:19" ht="23.25" customHeight="1" x14ac:dyDescent="0.2">
      <c r="A415" s="396" t="s">
        <v>134</v>
      </c>
      <c r="B415" s="411"/>
      <c r="C415" s="411"/>
      <c r="D415" s="411"/>
      <c r="E415" s="80">
        <f>SUM(F415:I415,'5.10b'!E415:H415)</f>
        <v>34607</v>
      </c>
      <c r="F415" s="81">
        <v>0</v>
      </c>
      <c r="G415" s="81">
        <v>0</v>
      </c>
      <c r="H415" s="81">
        <v>0</v>
      </c>
      <c r="I415" s="81">
        <v>0</v>
      </c>
      <c r="J415" s="148"/>
      <c r="K415" s="174"/>
      <c r="L415" s="175"/>
      <c r="M415" s="175"/>
      <c r="N415" s="175"/>
      <c r="O415" s="148"/>
      <c r="P415" s="148"/>
      <c r="Q415" s="148"/>
      <c r="R415" s="148"/>
      <c r="S415" s="173"/>
    </row>
    <row r="416" spans="1:19" x14ac:dyDescent="0.2">
      <c r="A416" s="396" t="s">
        <v>281</v>
      </c>
      <c r="B416" s="411"/>
      <c r="C416" s="411"/>
      <c r="D416" s="411"/>
      <c r="E416" s="80">
        <f>SUM(F416:I416,'5.10b'!E416:H416)</f>
        <v>3333</v>
      </c>
      <c r="F416" s="81">
        <v>0</v>
      </c>
      <c r="G416" s="81">
        <v>0</v>
      </c>
      <c r="H416" s="81">
        <v>0</v>
      </c>
      <c r="I416" s="81">
        <v>0</v>
      </c>
      <c r="J416" s="148"/>
      <c r="K416" s="177"/>
      <c r="L416" s="175"/>
      <c r="M416" s="175"/>
      <c r="N416" s="175"/>
      <c r="O416" s="148"/>
      <c r="P416" s="148"/>
      <c r="Q416" s="148"/>
      <c r="R416" s="148"/>
      <c r="S416" s="173"/>
    </row>
    <row r="417" spans="1:19" x14ac:dyDescent="0.2">
      <c r="A417" s="396" t="s">
        <v>119</v>
      </c>
      <c r="B417" s="411"/>
      <c r="C417" s="411"/>
      <c r="D417" s="411"/>
      <c r="E417" s="80">
        <f>SUM(F417:I417,'5.10b'!E417:H417)</f>
        <v>7648</v>
      </c>
      <c r="F417" s="81">
        <v>0</v>
      </c>
      <c r="G417" s="81">
        <v>0</v>
      </c>
      <c r="H417" s="81">
        <v>0</v>
      </c>
      <c r="I417" s="81">
        <v>0</v>
      </c>
      <c r="J417" s="148"/>
      <c r="K417" s="174"/>
      <c r="L417" s="175"/>
      <c r="M417" s="175"/>
      <c r="N417" s="175"/>
      <c r="O417" s="148"/>
      <c r="P417" s="148"/>
      <c r="Q417" s="148"/>
      <c r="R417" s="148"/>
      <c r="S417" s="173"/>
    </row>
    <row r="418" spans="1:19" x14ac:dyDescent="0.2">
      <c r="A418" s="383" t="s">
        <v>120</v>
      </c>
      <c r="B418" s="384"/>
      <c r="C418" s="384"/>
      <c r="D418" s="384"/>
      <c r="E418" s="80">
        <f>SUM(F418:I418,'5.10b'!E418:H418)</f>
        <v>4040</v>
      </c>
      <c r="F418" s="67">
        <v>0</v>
      </c>
      <c r="G418" s="67">
        <v>0</v>
      </c>
      <c r="H418" s="67">
        <v>0</v>
      </c>
      <c r="I418" s="67">
        <v>0</v>
      </c>
      <c r="J418" s="148"/>
      <c r="K418" s="174"/>
      <c r="L418" s="175"/>
      <c r="M418" s="175"/>
      <c r="N418" s="175"/>
      <c r="O418" s="148"/>
      <c r="P418" s="148"/>
      <c r="Q418" s="148"/>
      <c r="R418" s="148"/>
      <c r="S418" s="173"/>
    </row>
    <row r="419" spans="1:19" ht="23.25" customHeight="1" x14ac:dyDescent="0.2">
      <c r="A419" s="380" t="s">
        <v>517</v>
      </c>
      <c r="B419" s="380"/>
      <c r="C419" s="380"/>
      <c r="D419" s="380"/>
      <c r="E419" s="80">
        <f>SUM(F419:I419,'5.10b'!E419:H419)</f>
        <v>62631</v>
      </c>
      <c r="F419" s="67">
        <f>SUM(F420:F422)</f>
        <v>6970</v>
      </c>
      <c r="G419" s="67">
        <f>SUM(G420:G422)</f>
        <v>1225</v>
      </c>
      <c r="H419" s="67">
        <f>SUM(H420:H422)</f>
        <v>0</v>
      </c>
      <c r="I419" s="67">
        <f>SUM(I420:I422)</f>
        <v>0</v>
      </c>
      <c r="J419" s="148"/>
      <c r="L419" s="172"/>
      <c r="M419" s="172"/>
      <c r="N419" s="172"/>
      <c r="O419" s="148"/>
      <c r="P419" s="148"/>
      <c r="Q419" s="148"/>
      <c r="R419" s="148"/>
      <c r="S419" s="173"/>
    </row>
    <row r="420" spans="1:19" ht="23.25" customHeight="1" x14ac:dyDescent="0.2">
      <c r="A420" s="383" t="s">
        <v>134</v>
      </c>
      <c r="B420" s="411"/>
      <c r="C420" s="411"/>
      <c r="D420" s="411"/>
      <c r="E420" s="80">
        <f>SUM(F420:I420,'5.10b'!E420:H420)</f>
        <v>55064</v>
      </c>
      <c r="F420" s="182">
        <v>6970</v>
      </c>
      <c r="G420" s="182">
        <v>1225</v>
      </c>
      <c r="H420" s="182">
        <v>0</v>
      </c>
      <c r="I420" s="182">
        <v>0</v>
      </c>
      <c r="J420" s="148"/>
      <c r="O420" s="148"/>
      <c r="P420" s="148"/>
      <c r="Q420" s="148"/>
      <c r="R420" s="148"/>
      <c r="S420" s="173"/>
    </row>
    <row r="421" spans="1:19" x14ac:dyDescent="0.2">
      <c r="A421" s="383" t="s">
        <v>281</v>
      </c>
      <c r="B421" s="411"/>
      <c r="C421" s="411"/>
      <c r="D421" s="411"/>
      <c r="E421" s="80">
        <f>SUM(F421:I421,'5.10b'!E421:H421)</f>
        <v>3961</v>
      </c>
      <c r="F421" s="182">
        <v>0</v>
      </c>
      <c r="G421" s="182">
        <v>0</v>
      </c>
      <c r="H421" s="182">
        <v>0</v>
      </c>
      <c r="I421" s="182">
        <v>0</v>
      </c>
      <c r="J421" s="148"/>
      <c r="K421" s="177"/>
      <c r="L421" s="175"/>
      <c r="M421" s="175"/>
      <c r="N421" s="175"/>
      <c r="O421" s="148"/>
      <c r="P421" s="148"/>
      <c r="Q421" s="148"/>
      <c r="R421" s="148"/>
      <c r="S421" s="173"/>
    </row>
    <row r="422" spans="1:19" x14ac:dyDescent="0.2">
      <c r="A422" s="383" t="s">
        <v>120</v>
      </c>
      <c r="B422" s="411"/>
      <c r="C422" s="411"/>
      <c r="D422" s="411"/>
      <c r="E422" s="80">
        <f>SUM(F422:I422,'5.10b'!E422:H422)</f>
        <v>3606</v>
      </c>
      <c r="F422" s="182">
        <v>0</v>
      </c>
      <c r="G422" s="182">
        <v>0</v>
      </c>
      <c r="H422" s="182">
        <v>0</v>
      </c>
      <c r="I422" s="182">
        <v>0</v>
      </c>
      <c r="J422" s="148"/>
      <c r="K422" s="174"/>
      <c r="L422" s="175"/>
      <c r="M422" s="175"/>
      <c r="N422" s="175"/>
      <c r="O422" s="148"/>
      <c r="P422" s="148"/>
      <c r="Q422" s="148"/>
      <c r="R422" s="148"/>
      <c r="S422" s="173"/>
    </row>
    <row r="423" spans="1:19" ht="23.25" customHeight="1" x14ac:dyDescent="0.2">
      <c r="A423" s="405" t="s">
        <v>518</v>
      </c>
      <c r="B423" s="405"/>
      <c r="C423" s="405"/>
      <c r="D423" s="405"/>
      <c r="E423" s="80">
        <f>SUM(F423:I423,'5.10b'!E423:H423)</f>
        <v>4370</v>
      </c>
      <c r="F423" s="182">
        <f>SUM(F424:F425)</f>
        <v>0</v>
      </c>
      <c r="G423" s="182">
        <f>SUM(G424:G425)</f>
        <v>0</v>
      </c>
      <c r="H423" s="182">
        <f>SUM(H424:H425)</f>
        <v>0</v>
      </c>
      <c r="I423" s="182">
        <f>SUM(I424:I425)</f>
        <v>0</v>
      </c>
      <c r="J423" s="148"/>
      <c r="K423" s="172"/>
      <c r="L423" s="172"/>
      <c r="M423" s="172"/>
      <c r="N423" s="172"/>
      <c r="O423" s="148"/>
      <c r="P423" s="148"/>
      <c r="Q423" s="148"/>
      <c r="R423" s="148"/>
      <c r="S423" s="173"/>
    </row>
    <row r="424" spans="1:19" ht="23.25" customHeight="1" x14ac:dyDescent="0.2">
      <c r="A424" s="383" t="s">
        <v>134</v>
      </c>
      <c r="B424" s="411"/>
      <c r="C424" s="411"/>
      <c r="D424" s="411"/>
      <c r="E424" s="80">
        <f>SUM(F424:I424,'5.10b'!E424:H424)</f>
        <v>3597</v>
      </c>
      <c r="F424" s="182">
        <v>0</v>
      </c>
      <c r="G424" s="182">
        <v>0</v>
      </c>
      <c r="H424" s="182">
        <v>0</v>
      </c>
      <c r="I424" s="182">
        <v>0</v>
      </c>
      <c r="J424" s="148"/>
      <c r="K424" s="174"/>
      <c r="L424" s="175"/>
      <c r="M424" s="175"/>
      <c r="N424" s="175"/>
      <c r="O424" s="148"/>
      <c r="P424" s="148"/>
      <c r="Q424" s="148"/>
      <c r="R424" s="148"/>
      <c r="S424" s="173"/>
    </row>
    <row r="425" spans="1:19" ht="11.25" customHeight="1" x14ac:dyDescent="0.2">
      <c r="A425" s="383" t="s">
        <v>120</v>
      </c>
      <c r="B425" s="411"/>
      <c r="C425" s="411"/>
      <c r="D425" s="411"/>
      <c r="E425" s="80">
        <f>SUM(F425:I425,'5.10b'!E425:H425)</f>
        <v>773</v>
      </c>
      <c r="F425" s="182">
        <v>0</v>
      </c>
      <c r="G425" s="182">
        <v>0</v>
      </c>
      <c r="H425" s="182">
        <v>0</v>
      </c>
      <c r="I425" s="182">
        <v>0</v>
      </c>
      <c r="J425" s="148"/>
      <c r="K425" s="174"/>
      <c r="L425" s="175"/>
      <c r="M425" s="175"/>
      <c r="N425" s="175"/>
      <c r="O425" s="148"/>
      <c r="P425" s="148"/>
      <c r="Q425" s="148"/>
      <c r="R425" s="148"/>
      <c r="S425" s="173"/>
    </row>
    <row r="426" spans="1:19" ht="23.25" customHeight="1" x14ac:dyDescent="0.2">
      <c r="A426" s="405" t="s">
        <v>519</v>
      </c>
      <c r="B426" s="405"/>
      <c r="C426" s="405"/>
      <c r="D426" s="405"/>
      <c r="E426" s="80">
        <f>SUM(F426:I426,'5.10b'!E426:H426)</f>
        <v>761286</v>
      </c>
      <c r="F426" s="182">
        <f>SUM(F427:F430)</f>
        <v>165378</v>
      </c>
      <c r="G426" s="182">
        <f>SUM(G427:G430)</f>
        <v>61450</v>
      </c>
      <c r="H426" s="182">
        <f>SUM(H427:H430)</f>
        <v>354881</v>
      </c>
      <c r="I426" s="182">
        <f>SUM(I427:I430)</f>
        <v>0</v>
      </c>
      <c r="J426" s="148"/>
      <c r="K426" s="178"/>
      <c r="L426" s="178"/>
      <c r="M426" s="178"/>
      <c r="N426" s="178"/>
      <c r="O426" s="169"/>
      <c r="P426" s="169"/>
      <c r="Q426" s="169"/>
      <c r="R426" s="169"/>
      <c r="S426" s="173"/>
    </row>
    <row r="427" spans="1:19" ht="23.25" customHeight="1" x14ac:dyDescent="0.2">
      <c r="A427" s="383" t="s">
        <v>134</v>
      </c>
      <c r="B427" s="411"/>
      <c r="C427" s="411"/>
      <c r="D427" s="411"/>
      <c r="E427" s="80">
        <f>SUM(F427:I427,'5.10b'!E427:H427)</f>
        <v>380517</v>
      </c>
      <c r="F427" s="182">
        <v>95202</v>
      </c>
      <c r="G427" s="182">
        <v>49447</v>
      </c>
      <c r="H427" s="182">
        <v>90297</v>
      </c>
      <c r="I427" s="182">
        <v>0</v>
      </c>
      <c r="J427" s="148"/>
      <c r="K427" s="177"/>
      <c r="L427" s="179"/>
      <c r="M427" s="179"/>
      <c r="N427" s="179"/>
      <c r="O427" s="169"/>
      <c r="P427" s="169"/>
      <c r="Q427" s="169"/>
      <c r="R427" s="169"/>
      <c r="S427" s="173"/>
    </row>
    <row r="428" spans="1:19" x14ac:dyDescent="0.2">
      <c r="A428" s="383" t="s">
        <v>281</v>
      </c>
      <c r="B428" s="411"/>
      <c r="C428" s="411"/>
      <c r="D428" s="411"/>
      <c r="E428" s="80">
        <f>SUM(F428:I428,'5.10b'!E428:H428)</f>
        <v>235262</v>
      </c>
      <c r="F428" s="182">
        <v>39628</v>
      </c>
      <c r="G428" s="182">
        <v>4370</v>
      </c>
      <c r="H428" s="182">
        <v>181487</v>
      </c>
      <c r="I428" s="182">
        <v>0</v>
      </c>
      <c r="J428" s="148"/>
      <c r="K428" s="177"/>
      <c r="L428" s="179"/>
      <c r="M428" s="179"/>
      <c r="N428" s="179"/>
      <c r="O428" s="169"/>
      <c r="P428" s="169"/>
      <c r="Q428" s="169"/>
      <c r="R428" s="169"/>
      <c r="S428" s="173"/>
    </row>
    <row r="429" spans="1:19" x14ac:dyDescent="0.2">
      <c r="A429" s="383" t="s">
        <v>119</v>
      </c>
      <c r="B429" s="384"/>
      <c r="C429" s="384"/>
      <c r="D429" s="384"/>
      <c r="E429" s="80">
        <f>SUM(F429:I429,'5.10b'!E429:H429)</f>
        <v>115173</v>
      </c>
      <c r="F429" s="67">
        <v>25151</v>
      </c>
      <c r="G429" s="67">
        <v>313</v>
      </c>
      <c r="H429" s="67">
        <v>73587</v>
      </c>
      <c r="I429" s="67">
        <v>0</v>
      </c>
      <c r="J429" s="148"/>
      <c r="K429" s="177"/>
      <c r="L429" s="179"/>
      <c r="M429" s="179"/>
      <c r="N429" s="179"/>
      <c r="O429" s="169"/>
      <c r="P429" s="169"/>
      <c r="Q429" s="169"/>
      <c r="R429" s="169"/>
      <c r="S429" s="173"/>
    </row>
    <row r="430" spans="1:19" x14ac:dyDescent="0.2">
      <c r="A430" s="383" t="s">
        <v>120</v>
      </c>
      <c r="B430" s="384"/>
      <c r="C430" s="384"/>
      <c r="D430" s="384"/>
      <c r="E430" s="80">
        <f>SUM(F430:I430,'5.10b'!E430:H430)</f>
        <v>30334</v>
      </c>
      <c r="F430" s="67">
        <v>5397</v>
      </c>
      <c r="G430" s="67">
        <v>7320</v>
      </c>
      <c r="H430" s="67">
        <v>9510</v>
      </c>
      <c r="I430" s="67">
        <v>0</v>
      </c>
      <c r="J430" s="148"/>
      <c r="K430" s="177"/>
      <c r="L430" s="179"/>
      <c r="M430" s="179"/>
      <c r="N430" s="179"/>
      <c r="O430" s="169"/>
      <c r="P430" s="169"/>
      <c r="Q430" s="169"/>
      <c r="R430" s="169"/>
      <c r="S430" s="173"/>
    </row>
    <row r="431" spans="1:19" ht="23.25" customHeight="1" x14ac:dyDescent="0.2">
      <c r="A431" s="380" t="s">
        <v>520</v>
      </c>
      <c r="B431" s="380"/>
      <c r="C431" s="380"/>
      <c r="D431" s="380"/>
      <c r="E431" s="80">
        <f>SUM(F431:I431,'5.10b'!E431:H431)</f>
        <v>118328</v>
      </c>
      <c r="F431" s="67">
        <f>SUM(F432:F435)</f>
        <v>12734</v>
      </c>
      <c r="G431" s="67">
        <f>SUM(G432:G435)</f>
        <v>4362</v>
      </c>
      <c r="H431" s="67">
        <f>SUM(H432:H435)</f>
        <v>0</v>
      </c>
      <c r="I431" s="67">
        <f>SUM(I432:I435)</f>
        <v>0</v>
      </c>
      <c r="J431" s="148"/>
      <c r="K431" s="178"/>
      <c r="L431" s="178"/>
      <c r="M431" s="178"/>
      <c r="N431" s="178"/>
      <c r="O431" s="169"/>
      <c r="P431" s="169"/>
      <c r="Q431" s="169"/>
      <c r="R431" s="169"/>
      <c r="S431" s="173"/>
    </row>
    <row r="432" spans="1:19" ht="23.25" customHeight="1" x14ac:dyDescent="0.2">
      <c r="A432" s="383" t="s">
        <v>134</v>
      </c>
      <c r="B432" s="384"/>
      <c r="C432" s="384"/>
      <c r="D432" s="384"/>
      <c r="E432" s="80">
        <f>SUM(F432:I432,'5.10b'!E432:H432)</f>
        <v>94945</v>
      </c>
      <c r="F432" s="67">
        <v>11722</v>
      </c>
      <c r="G432" s="67">
        <v>4362</v>
      </c>
      <c r="H432" s="67">
        <v>0</v>
      </c>
      <c r="I432" s="67">
        <v>0</v>
      </c>
      <c r="J432" s="148"/>
      <c r="K432" s="177"/>
      <c r="L432" s="179"/>
      <c r="M432" s="179"/>
      <c r="N432" s="179"/>
      <c r="O432" s="169"/>
      <c r="P432" s="169"/>
      <c r="Q432" s="169"/>
      <c r="R432" s="169"/>
      <c r="S432" s="173"/>
    </row>
    <row r="433" spans="1:19" x14ac:dyDescent="0.2">
      <c r="A433" s="396" t="s">
        <v>281</v>
      </c>
      <c r="B433" s="384"/>
      <c r="C433" s="384"/>
      <c r="D433" s="384"/>
      <c r="E433" s="80">
        <f>SUM(F433:I433,'5.10b'!E433:H433)</f>
        <v>5491</v>
      </c>
      <c r="F433" s="67">
        <v>0</v>
      </c>
      <c r="G433" s="67">
        <v>0</v>
      </c>
      <c r="H433" s="67">
        <v>0</v>
      </c>
      <c r="I433" s="67">
        <v>0</v>
      </c>
      <c r="J433" s="148"/>
      <c r="K433" s="177"/>
      <c r="L433" s="175"/>
      <c r="M433" s="175"/>
      <c r="N433" s="175"/>
      <c r="O433" s="148"/>
      <c r="P433" s="148"/>
      <c r="Q433" s="148"/>
      <c r="R433" s="148"/>
      <c r="S433" s="173"/>
    </row>
    <row r="434" spans="1:19" x14ac:dyDescent="0.2">
      <c r="A434" s="383" t="s">
        <v>119</v>
      </c>
      <c r="B434" s="384"/>
      <c r="C434" s="384"/>
      <c r="D434" s="384"/>
      <c r="E434" s="80">
        <f>SUM(F434:I434,'5.10b'!E434:H434)</f>
        <v>9960</v>
      </c>
      <c r="F434" s="67">
        <v>1012</v>
      </c>
      <c r="G434" s="67">
        <v>0</v>
      </c>
      <c r="H434" s="67">
        <v>0</v>
      </c>
      <c r="I434" s="67">
        <v>0</v>
      </c>
      <c r="J434" s="148"/>
      <c r="K434" s="174"/>
      <c r="L434" s="175"/>
      <c r="M434" s="175"/>
      <c r="N434" s="175"/>
      <c r="O434" s="148"/>
      <c r="P434" s="148"/>
      <c r="Q434" s="148"/>
      <c r="R434" s="148"/>
      <c r="S434" s="173"/>
    </row>
    <row r="435" spans="1:19" x14ac:dyDescent="0.2">
      <c r="A435" s="383" t="s">
        <v>120</v>
      </c>
      <c r="B435" s="384"/>
      <c r="C435" s="384"/>
      <c r="D435" s="384"/>
      <c r="E435" s="80">
        <f>SUM(F435:I435,'5.10b'!E435:H435)</f>
        <v>7932</v>
      </c>
      <c r="F435" s="67">
        <v>0</v>
      </c>
      <c r="G435" s="67">
        <v>0</v>
      </c>
      <c r="H435" s="67">
        <v>0</v>
      </c>
      <c r="I435" s="67">
        <v>0</v>
      </c>
      <c r="J435" s="148"/>
      <c r="K435" s="174"/>
      <c r="L435" s="175"/>
      <c r="M435" s="175"/>
      <c r="N435" s="175"/>
      <c r="O435" s="148"/>
      <c r="P435" s="148"/>
      <c r="Q435" s="148"/>
      <c r="R435" s="148"/>
      <c r="S435" s="173"/>
    </row>
    <row r="436" spans="1:19" ht="23.25" customHeight="1" x14ac:dyDescent="0.2">
      <c r="A436" s="338" t="s">
        <v>521</v>
      </c>
      <c r="B436" s="338"/>
      <c r="C436" s="338"/>
      <c r="D436" s="338"/>
      <c r="E436" s="80">
        <f>SUM(F436:I436,'5.10b'!E436:H436)</f>
        <v>25907</v>
      </c>
      <c r="F436" s="81">
        <f>SUM(F437:F438)</f>
        <v>0</v>
      </c>
      <c r="G436" s="81">
        <f>SUM(G437:G438)</f>
        <v>0</v>
      </c>
      <c r="H436" s="81">
        <f>SUM(H437:H438)</f>
        <v>0</v>
      </c>
      <c r="I436" s="81">
        <f>SUM(I437:I438)</f>
        <v>0</v>
      </c>
      <c r="J436" s="148"/>
      <c r="K436" s="172"/>
      <c r="L436" s="172"/>
      <c r="M436" s="172"/>
      <c r="N436" s="172"/>
      <c r="O436" s="148"/>
      <c r="P436" s="148"/>
      <c r="Q436" s="148"/>
      <c r="R436" s="148"/>
      <c r="S436" s="173"/>
    </row>
    <row r="437" spans="1:19" ht="23.25" customHeight="1" x14ac:dyDescent="0.2">
      <c r="A437" s="396" t="s">
        <v>134</v>
      </c>
      <c r="B437" s="411"/>
      <c r="C437" s="411"/>
      <c r="D437" s="411"/>
      <c r="E437" s="80">
        <f>SUM(F437:I437,'5.10b'!E437:H437)</f>
        <v>25844</v>
      </c>
      <c r="F437" s="81">
        <v>0</v>
      </c>
      <c r="G437" s="81">
        <v>0</v>
      </c>
      <c r="H437" s="81">
        <v>0</v>
      </c>
      <c r="I437" s="81">
        <v>0</v>
      </c>
      <c r="J437" s="148"/>
      <c r="K437" s="174"/>
      <c r="L437" s="175"/>
      <c r="M437" s="175"/>
      <c r="N437" s="175"/>
      <c r="O437" s="148"/>
      <c r="P437" s="148"/>
      <c r="Q437" s="148"/>
      <c r="R437" s="148"/>
      <c r="S437" s="173"/>
    </row>
    <row r="438" spans="1:19" x14ac:dyDescent="0.2">
      <c r="A438" s="396" t="s">
        <v>120</v>
      </c>
      <c r="B438" s="411"/>
      <c r="C438" s="411"/>
      <c r="D438" s="411"/>
      <c r="E438" s="80">
        <f>SUM(F438:I438,'5.10b'!E438:H438)</f>
        <v>63</v>
      </c>
      <c r="F438" s="81">
        <v>0</v>
      </c>
      <c r="G438" s="81">
        <v>0</v>
      </c>
      <c r="H438" s="81">
        <v>0</v>
      </c>
      <c r="I438" s="81">
        <v>0</v>
      </c>
      <c r="J438" s="148"/>
      <c r="K438" s="174"/>
      <c r="L438" s="175"/>
      <c r="M438" s="175"/>
      <c r="N438" s="175"/>
      <c r="O438" s="148"/>
      <c r="P438" s="148"/>
      <c r="Q438" s="148"/>
      <c r="R438" s="148"/>
      <c r="S438" s="173"/>
    </row>
    <row r="439" spans="1:19" ht="23.25" customHeight="1" x14ac:dyDescent="0.2">
      <c r="A439" s="338" t="s">
        <v>522</v>
      </c>
      <c r="B439" s="338"/>
      <c r="C439" s="338"/>
      <c r="D439" s="338"/>
      <c r="E439" s="80">
        <f>SUM(F439:I439,'5.10b'!E439:H439)</f>
        <v>53035</v>
      </c>
      <c r="F439" s="81">
        <f>SUM(F440:F442)</f>
        <v>0</v>
      </c>
      <c r="G439" s="81">
        <f>SUM(G440:G442)</f>
        <v>0</v>
      </c>
      <c r="H439" s="81">
        <f>SUM(H440:H442)</f>
        <v>18682</v>
      </c>
      <c r="I439" s="81">
        <f>SUM(I440:I442)</f>
        <v>0</v>
      </c>
      <c r="J439" s="148"/>
      <c r="K439" s="172"/>
      <c r="L439" s="172"/>
      <c r="M439" s="172"/>
      <c r="N439" s="172"/>
      <c r="O439" s="148"/>
      <c r="P439" s="148"/>
      <c r="Q439" s="148"/>
      <c r="R439" s="148"/>
      <c r="S439" s="173"/>
    </row>
    <row r="440" spans="1:19" ht="22.5" customHeight="1" x14ac:dyDescent="0.2">
      <c r="A440" s="396" t="s">
        <v>134</v>
      </c>
      <c r="B440" s="411"/>
      <c r="C440" s="411"/>
      <c r="D440" s="411"/>
      <c r="E440" s="80">
        <f>SUM(F440:I440,'5.10b'!E440:H440)</f>
        <v>47474</v>
      </c>
      <c r="F440" s="81">
        <v>0</v>
      </c>
      <c r="G440" s="81">
        <v>0</v>
      </c>
      <c r="H440" s="81">
        <v>14678</v>
      </c>
      <c r="I440" s="81">
        <v>0</v>
      </c>
      <c r="J440" s="148"/>
      <c r="K440" s="174"/>
      <c r="L440" s="175"/>
      <c r="M440" s="175"/>
      <c r="N440" s="175"/>
      <c r="O440" s="148"/>
      <c r="P440" s="148"/>
      <c r="Q440" s="148"/>
      <c r="R440" s="148"/>
      <c r="S440" s="173"/>
    </row>
    <row r="441" spans="1:19" x14ac:dyDescent="0.2">
      <c r="A441" s="396" t="s">
        <v>119</v>
      </c>
      <c r="B441" s="411"/>
      <c r="C441" s="411"/>
      <c r="D441" s="411"/>
      <c r="E441" s="80">
        <f>SUM(F441:I441,'5.10b'!E441:H441)</f>
        <v>2315</v>
      </c>
      <c r="F441" s="81">
        <v>0</v>
      </c>
      <c r="G441" s="81">
        <v>0</v>
      </c>
      <c r="H441" s="81">
        <v>2315</v>
      </c>
      <c r="I441" s="81">
        <v>0</v>
      </c>
      <c r="J441" s="148"/>
      <c r="K441" s="174"/>
      <c r="L441" s="175"/>
      <c r="M441" s="175"/>
      <c r="N441" s="175"/>
      <c r="O441" s="148"/>
      <c r="P441" s="148"/>
      <c r="Q441" s="148"/>
      <c r="R441" s="148"/>
      <c r="S441" s="173"/>
    </row>
    <row r="442" spans="1:19" ht="11.25" customHeight="1" x14ac:dyDescent="0.2">
      <c r="A442" s="396" t="s">
        <v>120</v>
      </c>
      <c r="B442" s="411"/>
      <c r="C442" s="411"/>
      <c r="D442" s="411"/>
      <c r="E442" s="80">
        <f>SUM(F442:I442,'5.10b'!E442:H442)</f>
        <v>3246</v>
      </c>
      <c r="F442" s="81">
        <v>0</v>
      </c>
      <c r="G442" s="81">
        <v>0</v>
      </c>
      <c r="H442" s="81">
        <v>1689</v>
      </c>
      <c r="I442" s="81">
        <v>0</v>
      </c>
      <c r="J442" s="148"/>
      <c r="K442" s="174"/>
      <c r="L442" s="175"/>
      <c r="M442" s="175"/>
      <c r="N442" s="175"/>
      <c r="O442" s="148"/>
      <c r="P442" s="148"/>
      <c r="Q442" s="148"/>
      <c r="R442" s="148"/>
      <c r="S442" s="173"/>
    </row>
    <row r="443" spans="1:19" ht="34.5" customHeight="1" x14ac:dyDescent="0.2">
      <c r="A443" s="412" t="s">
        <v>523</v>
      </c>
      <c r="B443" s="338"/>
      <c r="C443" s="338"/>
      <c r="D443" s="338"/>
      <c r="E443" s="80">
        <f>SUM(F443:I443,'5.10b'!E443:H443)</f>
        <v>111497</v>
      </c>
      <c r="F443" s="81">
        <f>SUM(F444:F447)</f>
        <v>0</v>
      </c>
      <c r="G443" s="81">
        <f>SUM(G444:G447)</f>
        <v>0</v>
      </c>
      <c r="H443" s="81">
        <f>SUM(H444:H447)</f>
        <v>91492</v>
      </c>
      <c r="I443" s="81">
        <f>SUM(I444:I447)</f>
        <v>0</v>
      </c>
      <c r="J443" s="148"/>
      <c r="K443" s="180"/>
      <c r="L443" s="172"/>
      <c r="M443" s="172"/>
      <c r="N443" s="172"/>
      <c r="O443" s="148"/>
      <c r="P443" s="148"/>
      <c r="Q443" s="148"/>
      <c r="R443" s="148"/>
      <c r="S443" s="173"/>
    </row>
    <row r="444" spans="1:19" ht="23.25" customHeight="1" x14ac:dyDescent="0.2">
      <c r="A444" s="396" t="s">
        <v>134</v>
      </c>
      <c r="B444" s="411"/>
      <c r="C444" s="411"/>
      <c r="D444" s="411"/>
      <c r="E444" s="80">
        <f>SUM(F444:I444,'5.10b'!E444:H444)</f>
        <v>60112</v>
      </c>
      <c r="F444" s="81">
        <v>0</v>
      </c>
      <c r="G444" s="81">
        <v>0</v>
      </c>
      <c r="H444" s="81">
        <v>42059</v>
      </c>
      <c r="I444" s="81">
        <v>0</v>
      </c>
      <c r="J444" s="148"/>
      <c r="K444" s="174"/>
      <c r="L444" s="175"/>
      <c r="M444" s="175"/>
      <c r="N444" s="175"/>
      <c r="O444" s="148"/>
      <c r="P444" s="148"/>
      <c r="Q444" s="148"/>
      <c r="R444" s="148"/>
      <c r="S444" s="173"/>
    </row>
    <row r="445" spans="1:19" x14ac:dyDescent="0.2">
      <c r="A445" s="396" t="s">
        <v>281</v>
      </c>
      <c r="B445" s="411"/>
      <c r="C445" s="411"/>
      <c r="D445" s="411"/>
      <c r="E445" s="80">
        <f>SUM(F445:I445,'5.10b'!E445:H445)</f>
        <v>23900</v>
      </c>
      <c r="F445" s="81">
        <v>0</v>
      </c>
      <c r="G445" s="81">
        <v>0</v>
      </c>
      <c r="H445" s="81">
        <v>23900</v>
      </c>
      <c r="I445" s="81">
        <v>0</v>
      </c>
      <c r="J445" s="148"/>
      <c r="K445" s="177"/>
      <c r="L445" s="175"/>
      <c r="M445" s="175"/>
      <c r="N445" s="175"/>
      <c r="O445" s="148"/>
      <c r="P445" s="148"/>
      <c r="Q445" s="148"/>
      <c r="R445" s="148"/>
      <c r="S445" s="173"/>
    </row>
    <row r="446" spans="1:19" x14ac:dyDescent="0.2">
      <c r="A446" s="396" t="s">
        <v>119</v>
      </c>
      <c r="B446" s="411"/>
      <c r="C446" s="411"/>
      <c r="D446" s="411"/>
      <c r="E446" s="80">
        <f>SUM(F446:I446,'5.10b'!E446:H446)</f>
        <v>21325</v>
      </c>
      <c r="F446" s="81">
        <v>0</v>
      </c>
      <c r="G446" s="81">
        <v>0</v>
      </c>
      <c r="H446" s="81">
        <v>21325</v>
      </c>
      <c r="I446" s="81">
        <v>0</v>
      </c>
      <c r="J446" s="148"/>
      <c r="K446" s="174"/>
      <c r="L446" s="175"/>
      <c r="M446" s="175"/>
      <c r="N446" s="175"/>
      <c r="O446" s="148"/>
      <c r="P446" s="148"/>
      <c r="Q446" s="148"/>
      <c r="R446" s="148"/>
      <c r="S446" s="173"/>
    </row>
    <row r="447" spans="1:19" ht="11.25" customHeight="1" x14ac:dyDescent="0.2">
      <c r="A447" s="396" t="s">
        <v>120</v>
      </c>
      <c r="B447" s="411"/>
      <c r="C447" s="411"/>
      <c r="D447" s="411"/>
      <c r="E447" s="80">
        <f>SUM(F447:I447,'5.10b'!E447:H447)</f>
        <v>6160</v>
      </c>
      <c r="F447" s="81">
        <v>0</v>
      </c>
      <c r="G447" s="81">
        <v>0</v>
      </c>
      <c r="H447" s="81">
        <v>4208</v>
      </c>
      <c r="I447" s="81">
        <v>0</v>
      </c>
      <c r="J447" s="148"/>
      <c r="K447" s="174"/>
      <c r="L447" s="179"/>
      <c r="M447" s="179"/>
      <c r="N447" s="179"/>
      <c r="O447" s="181"/>
      <c r="P447" s="181"/>
      <c r="Q447" s="181"/>
      <c r="R447" s="181"/>
      <c r="S447" s="173"/>
    </row>
    <row r="448" spans="1:19" ht="23.25" customHeight="1" x14ac:dyDescent="0.2">
      <c r="A448" s="338" t="s">
        <v>524</v>
      </c>
      <c r="B448" s="338"/>
      <c r="C448" s="338"/>
      <c r="D448" s="338"/>
      <c r="E448" s="80">
        <f>SUM(F448:I448,'5.10b'!E448:H448)</f>
        <v>44225</v>
      </c>
      <c r="F448" s="81">
        <f>SUM(F449:F452)</f>
        <v>0</v>
      </c>
      <c r="G448" s="81">
        <f>SUM(G449:G452)</f>
        <v>0</v>
      </c>
      <c r="H448" s="81">
        <f>SUM(H449:H452)</f>
        <v>0</v>
      </c>
      <c r="I448" s="81">
        <f>SUM(I449:I452)</f>
        <v>0</v>
      </c>
      <c r="N448" s="183"/>
      <c r="O448" s="181"/>
      <c r="P448" s="181"/>
      <c r="Q448" s="181"/>
      <c r="R448" s="181"/>
      <c r="S448" s="173"/>
    </row>
    <row r="449" spans="1:19" ht="23.25" customHeight="1" x14ac:dyDescent="0.2">
      <c r="A449" s="396" t="s">
        <v>134</v>
      </c>
      <c r="B449" s="411"/>
      <c r="C449" s="411"/>
      <c r="D449" s="411"/>
      <c r="E449" s="80">
        <f>SUM(F449:I449,'5.10b'!E449:H449)</f>
        <v>30308</v>
      </c>
      <c r="F449" s="81">
        <v>0</v>
      </c>
      <c r="G449" s="81">
        <v>0</v>
      </c>
      <c r="H449" s="81">
        <v>0</v>
      </c>
      <c r="I449" s="81">
        <v>0</v>
      </c>
      <c r="K449" s="174"/>
      <c r="L449" s="179"/>
      <c r="M449" s="179"/>
      <c r="N449" s="179"/>
      <c r="O449" s="181"/>
      <c r="P449" s="181"/>
      <c r="Q449" s="181"/>
      <c r="R449" s="181"/>
      <c r="S449" s="173"/>
    </row>
    <row r="450" spans="1:19" x14ac:dyDescent="0.2">
      <c r="A450" s="396" t="s">
        <v>281</v>
      </c>
      <c r="B450" s="384"/>
      <c r="C450" s="384"/>
      <c r="D450" s="384"/>
      <c r="E450" s="80">
        <f>SUM(F450:I450,'5.10b'!E450:H450)</f>
        <v>752</v>
      </c>
      <c r="F450" s="67">
        <v>0</v>
      </c>
      <c r="G450" s="67">
        <v>0</v>
      </c>
      <c r="H450" s="67">
        <v>0</v>
      </c>
      <c r="I450" s="67">
        <v>0</v>
      </c>
      <c r="J450" s="148"/>
      <c r="K450" s="174"/>
      <c r="L450" s="179"/>
      <c r="M450" s="179"/>
      <c r="N450" s="179"/>
      <c r="O450" s="181"/>
      <c r="P450" s="181"/>
      <c r="Q450" s="181"/>
      <c r="R450" s="181"/>
      <c r="S450" s="173"/>
    </row>
    <row r="451" spans="1:19" x14ac:dyDescent="0.2">
      <c r="A451" s="383" t="s">
        <v>119</v>
      </c>
      <c r="B451" s="384"/>
      <c r="C451" s="384"/>
      <c r="D451" s="384"/>
      <c r="E451" s="80">
        <f>SUM(F451:I451,'5.10b'!E451:H451)</f>
        <v>10444</v>
      </c>
      <c r="F451" s="67">
        <v>0</v>
      </c>
      <c r="G451" s="67">
        <v>0</v>
      </c>
      <c r="H451" s="67">
        <v>0</v>
      </c>
      <c r="I451" s="67">
        <v>0</v>
      </c>
      <c r="J451" s="148"/>
      <c r="K451" s="174"/>
      <c r="L451" s="179"/>
      <c r="M451" s="179"/>
      <c r="N451" s="179"/>
      <c r="O451" s="181"/>
      <c r="P451" s="181"/>
      <c r="Q451" s="181"/>
      <c r="R451" s="181"/>
      <c r="S451" s="173"/>
    </row>
    <row r="452" spans="1:19" x14ac:dyDescent="0.2">
      <c r="A452" s="383" t="s">
        <v>120</v>
      </c>
      <c r="B452" s="384"/>
      <c r="C452" s="384"/>
      <c r="D452" s="384"/>
      <c r="E452" s="80">
        <f>SUM(F452:I452,'5.10b'!E452:H452)</f>
        <v>2721</v>
      </c>
      <c r="F452" s="67">
        <v>0</v>
      </c>
      <c r="G452" s="67">
        <v>0</v>
      </c>
      <c r="H452" s="67">
        <v>0</v>
      </c>
      <c r="I452" s="67">
        <v>0</v>
      </c>
      <c r="J452" s="148"/>
      <c r="K452" s="174"/>
      <c r="L452" s="179"/>
      <c r="M452" s="179"/>
      <c r="N452" s="179"/>
      <c r="O452" s="181"/>
      <c r="P452" s="181"/>
      <c r="Q452" s="181"/>
      <c r="R452" s="181"/>
      <c r="S452" s="173"/>
    </row>
    <row r="453" spans="1:19" ht="23.25" customHeight="1" x14ac:dyDescent="0.2">
      <c r="A453" s="338" t="s">
        <v>525</v>
      </c>
      <c r="B453" s="338"/>
      <c r="C453" s="338"/>
      <c r="D453" s="338"/>
      <c r="E453" s="80">
        <f>SUM(F453:I453,'5.10b'!E453:H453)</f>
        <v>10859</v>
      </c>
      <c r="F453" s="81">
        <f>SUM(F454:F455)</f>
        <v>0</v>
      </c>
      <c r="G453" s="81">
        <f>SUM(G454:G455)</f>
        <v>0</v>
      </c>
      <c r="H453" s="81">
        <f>SUM(H454:H455)</f>
        <v>0</v>
      </c>
      <c r="I453" s="81">
        <f>SUM(I454:I455)</f>
        <v>0</v>
      </c>
      <c r="J453" s="148"/>
      <c r="K453" s="183"/>
      <c r="L453" s="183"/>
      <c r="M453" s="183"/>
      <c r="N453" s="183"/>
      <c r="O453" s="181"/>
      <c r="P453" s="181"/>
      <c r="Q453" s="181"/>
      <c r="R453" s="181"/>
      <c r="S453" s="173"/>
    </row>
    <row r="454" spans="1:19" ht="23.25" customHeight="1" x14ac:dyDescent="0.2">
      <c r="A454" s="396" t="s">
        <v>134</v>
      </c>
      <c r="B454" s="411"/>
      <c r="C454" s="411"/>
      <c r="D454" s="411"/>
      <c r="E454" s="80">
        <f>SUM(F454:I454,'5.10b'!E454:H454)</f>
        <v>10313</v>
      </c>
      <c r="F454" s="81">
        <v>0</v>
      </c>
      <c r="G454" s="81">
        <v>0</v>
      </c>
      <c r="H454" s="81">
        <v>0</v>
      </c>
      <c r="I454" s="81">
        <v>0</v>
      </c>
      <c r="J454" s="148"/>
      <c r="K454" s="174"/>
      <c r="L454" s="179"/>
      <c r="M454" s="179"/>
      <c r="N454" s="179"/>
      <c r="O454" s="181"/>
      <c r="P454" s="181"/>
      <c r="Q454" s="181"/>
      <c r="R454" s="181"/>
      <c r="S454" s="173"/>
    </row>
    <row r="455" spans="1:19" ht="11.25" customHeight="1" x14ac:dyDescent="0.2">
      <c r="A455" s="396" t="s">
        <v>120</v>
      </c>
      <c r="B455" s="411"/>
      <c r="C455" s="411"/>
      <c r="D455" s="411"/>
      <c r="E455" s="80">
        <f>SUM(F455:I455,'5.10b'!E455:H455)</f>
        <v>546</v>
      </c>
      <c r="F455" s="81">
        <v>0</v>
      </c>
      <c r="G455" s="81">
        <v>0</v>
      </c>
      <c r="H455" s="81">
        <v>0</v>
      </c>
      <c r="I455" s="81">
        <v>0</v>
      </c>
      <c r="J455" s="148"/>
      <c r="K455" s="174"/>
      <c r="L455" s="179"/>
      <c r="M455" s="179"/>
      <c r="N455" s="179"/>
      <c r="O455" s="181"/>
      <c r="P455" s="181"/>
      <c r="Q455" s="181"/>
      <c r="R455" s="181"/>
      <c r="S455" s="173"/>
    </row>
    <row r="456" spans="1:19" ht="23.25" customHeight="1" x14ac:dyDescent="0.2">
      <c r="A456" s="338" t="s">
        <v>526</v>
      </c>
      <c r="B456" s="338"/>
      <c r="C456" s="338"/>
      <c r="D456" s="338"/>
      <c r="E456" s="80">
        <f>SUM(F456:I456,'5.10b'!E456:H456)</f>
        <v>81711</v>
      </c>
      <c r="F456" s="81">
        <f>SUM(F457:F460)</f>
        <v>16132</v>
      </c>
      <c r="G456" s="81">
        <f>SUM(G457:G460)</f>
        <v>28403</v>
      </c>
      <c r="H456" s="81">
        <f>SUM(H457:H460)</f>
        <v>0</v>
      </c>
      <c r="I456" s="81">
        <f>SUM(I457:I460)</f>
        <v>0</v>
      </c>
      <c r="J456" s="148"/>
      <c r="K456" s="183"/>
      <c r="L456" s="183"/>
      <c r="M456" s="183"/>
      <c r="N456" s="183"/>
      <c r="O456" s="181"/>
      <c r="P456" s="181"/>
      <c r="Q456" s="181"/>
      <c r="R456" s="181"/>
      <c r="S456" s="173"/>
    </row>
    <row r="457" spans="1:19" ht="23.25" customHeight="1" x14ac:dyDescent="0.2">
      <c r="A457" s="396" t="s">
        <v>134</v>
      </c>
      <c r="B457" s="411"/>
      <c r="C457" s="411"/>
      <c r="D457" s="411"/>
      <c r="E457" s="80">
        <f>SUM(F457:I457,'5.10b'!E457:H457)</f>
        <v>50973</v>
      </c>
      <c r="F457" s="81">
        <v>12512</v>
      </c>
      <c r="G457" s="81">
        <v>19944</v>
      </c>
      <c r="H457" s="81">
        <v>0</v>
      </c>
      <c r="I457" s="81">
        <v>0</v>
      </c>
      <c r="J457" s="148"/>
      <c r="K457" s="174"/>
      <c r="L457" s="179"/>
      <c r="M457" s="179"/>
      <c r="N457" s="179"/>
      <c r="O457" s="181"/>
      <c r="P457" s="181"/>
      <c r="Q457" s="181"/>
      <c r="R457" s="181"/>
      <c r="S457" s="173"/>
    </row>
    <row r="458" spans="1:19" x14ac:dyDescent="0.2">
      <c r="A458" s="396" t="s">
        <v>281</v>
      </c>
      <c r="B458" s="411"/>
      <c r="C458" s="411"/>
      <c r="D458" s="411"/>
      <c r="E458" s="80">
        <f>SUM(F458:I458,'5.10b'!E458:H458)</f>
        <v>14099</v>
      </c>
      <c r="F458" s="81">
        <v>0</v>
      </c>
      <c r="G458" s="81">
        <v>4656</v>
      </c>
      <c r="H458" s="81">
        <v>0</v>
      </c>
      <c r="I458" s="81">
        <v>0</v>
      </c>
      <c r="J458" s="148"/>
      <c r="K458" s="177"/>
      <c r="L458" s="175"/>
      <c r="M458" s="175"/>
      <c r="N458" s="175"/>
      <c r="O458" s="148"/>
      <c r="P458" s="148"/>
      <c r="Q458" s="148"/>
      <c r="R458" s="148"/>
      <c r="S458" s="173"/>
    </row>
    <row r="459" spans="1:19" x14ac:dyDescent="0.2">
      <c r="A459" s="396" t="s">
        <v>119</v>
      </c>
      <c r="B459" s="411"/>
      <c r="C459" s="411"/>
      <c r="D459" s="411"/>
      <c r="E459" s="80">
        <f>SUM(F459:I459,'5.10b'!E459:H459)</f>
        <v>7838</v>
      </c>
      <c r="F459" s="81">
        <v>1430</v>
      </c>
      <c r="G459" s="81">
        <v>0</v>
      </c>
      <c r="H459" s="81">
        <v>0</v>
      </c>
      <c r="I459" s="81">
        <v>0</v>
      </c>
      <c r="J459" s="148"/>
      <c r="K459" s="174"/>
      <c r="L459" s="175"/>
      <c r="M459" s="175"/>
      <c r="N459" s="175"/>
      <c r="O459" s="148"/>
      <c r="P459" s="148"/>
      <c r="Q459" s="148"/>
      <c r="R459" s="148"/>
      <c r="S459" s="173"/>
    </row>
    <row r="460" spans="1:19" x14ac:dyDescent="0.2">
      <c r="A460" s="396" t="s">
        <v>120</v>
      </c>
      <c r="B460" s="411"/>
      <c r="C460" s="411"/>
      <c r="D460" s="411"/>
      <c r="E460" s="80">
        <f>SUM(F460:I460,'5.10b'!E460:H460)</f>
        <v>8801</v>
      </c>
      <c r="F460" s="81">
        <v>2190</v>
      </c>
      <c r="G460" s="81">
        <v>3803</v>
      </c>
      <c r="H460" s="81">
        <v>0</v>
      </c>
      <c r="I460" s="81">
        <v>0</v>
      </c>
      <c r="J460" s="148"/>
      <c r="K460" s="174"/>
      <c r="L460" s="175"/>
      <c r="M460" s="175"/>
      <c r="N460" s="175"/>
      <c r="O460" s="148"/>
      <c r="P460" s="148"/>
      <c r="Q460" s="148"/>
      <c r="R460" s="148"/>
      <c r="S460" s="173"/>
    </row>
    <row r="461" spans="1:19" ht="23.25" customHeight="1" x14ac:dyDescent="0.2">
      <c r="A461" s="338" t="s">
        <v>527</v>
      </c>
      <c r="B461" s="338"/>
      <c r="C461" s="338"/>
      <c r="D461" s="338"/>
      <c r="E461" s="80">
        <f>SUM(F461:I461,'5.10b'!E461:H461)</f>
        <v>22397</v>
      </c>
      <c r="F461" s="81">
        <f>SUM(F462:F463)</f>
        <v>0</v>
      </c>
      <c r="G461" s="81">
        <f>SUM(G462:G463)</f>
        <v>680</v>
      </c>
      <c r="H461" s="81">
        <f>SUM(H462:H463)</f>
        <v>0</v>
      </c>
      <c r="I461" s="81">
        <f>SUM(I462:I463)</f>
        <v>0</v>
      </c>
      <c r="J461" s="148"/>
      <c r="K461" s="172"/>
      <c r="L461" s="172"/>
      <c r="M461" s="172"/>
      <c r="N461" s="172"/>
      <c r="O461" s="148"/>
      <c r="P461" s="148"/>
      <c r="Q461" s="148"/>
      <c r="R461" s="148"/>
      <c r="S461" s="173"/>
    </row>
    <row r="462" spans="1:19" ht="23.25" customHeight="1" x14ac:dyDescent="0.2">
      <c r="A462" s="396" t="s">
        <v>134</v>
      </c>
      <c r="B462" s="411"/>
      <c r="C462" s="411"/>
      <c r="D462" s="411"/>
      <c r="E462" s="80">
        <f>SUM(F462:I462,'5.10b'!E462:H462)</f>
        <v>20836</v>
      </c>
      <c r="F462" s="81">
        <v>0</v>
      </c>
      <c r="G462" s="81">
        <v>680</v>
      </c>
      <c r="H462" s="81">
        <v>0</v>
      </c>
      <c r="I462" s="81">
        <v>0</v>
      </c>
      <c r="J462" s="148"/>
      <c r="K462" s="174"/>
      <c r="L462" s="175"/>
      <c r="M462" s="175"/>
      <c r="N462" s="175"/>
      <c r="O462" s="148"/>
      <c r="P462" s="148"/>
      <c r="Q462" s="148"/>
      <c r="R462" s="148"/>
      <c r="S462" s="173"/>
    </row>
    <row r="463" spans="1:19" ht="11.25" customHeight="1" x14ac:dyDescent="0.2">
      <c r="A463" s="396" t="s">
        <v>120</v>
      </c>
      <c r="B463" s="411"/>
      <c r="C463" s="411"/>
      <c r="D463" s="411"/>
      <c r="E463" s="80">
        <f>SUM(F463:I463,'5.10b'!E463:H463)</f>
        <v>1561</v>
      </c>
      <c r="F463" s="81">
        <v>0</v>
      </c>
      <c r="G463" s="81">
        <v>0</v>
      </c>
      <c r="H463" s="81">
        <v>0</v>
      </c>
      <c r="I463" s="81">
        <v>0</v>
      </c>
      <c r="J463" s="148"/>
      <c r="K463" s="174"/>
      <c r="L463" s="175"/>
      <c r="M463" s="175"/>
      <c r="N463" s="175"/>
      <c r="O463" s="148"/>
      <c r="P463" s="148"/>
      <c r="Q463" s="148"/>
      <c r="R463" s="148"/>
      <c r="S463" s="173"/>
    </row>
    <row r="464" spans="1:19" ht="23.25" customHeight="1" x14ac:dyDescent="0.2">
      <c r="A464" s="338" t="s">
        <v>528</v>
      </c>
      <c r="B464" s="338"/>
      <c r="C464" s="338"/>
      <c r="D464" s="338"/>
      <c r="E464" s="80">
        <f>SUM(F464:I464,'5.10b'!E464:H464)</f>
        <v>87557</v>
      </c>
      <c r="F464" s="81">
        <f>SUM(F465:F467)</f>
        <v>44307</v>
      </c>
      <c r="G464" s="81">
        <f>SUM(G465:G467)</f>
        <v>747</v>
      </c>
      <c r="H464" s="81">
        <f>SUM(H465:H467)</f>
        <v>5525</v>
      </c>
      <c r="I464" s="81">
        <f>SUM(I465:I467)</f>
        <v>0</v>
      </c>
      <c r="J464" s="148"/>
      <c r="K464" s="172"/>
      <c r="L464" s="172"/>
      <c r="M464" s="172"/>
      <c r="N464" s="172"/>
      <c r="O464" s="148"/>
      <c r="P464" s="148"/>
      <c r="Q464" s="148"/>
      <c r="R464" s="148"/>
      <c r="S464" s="173"/>
    </row>
    <row r="465" spans="1:19" ht="23.25" customHeight="1" x14ac:dyDescent="0.2">
      <c r="A465" s="383" t="s">
        <v>134</v>
      </c>
      <c r="B465" s="384"/>
      <c r="C465" s="384"/>
      <c r="D465" s="384"/>
      <c r="E465" s="80">
        <f>SUM(F465:I465,'5.10b'!E465:H465)</f>
        <v>65922</v>
      </c>
      <c r="F465" s="67">
        <v>28306</v>
      </c>
      <c r="G465" s="67">
        <v>747</v>
      </c>
      <c r="H465" s="67">
        <v>5525</v>
      </c>
      <c r="I465" s="67">
        <v>0</v>
      </c>
      <c r="J465" s="148"/>
      <c r="K465" s="174"/>
      <c r="L465" s="175"/>
      <c r="M465" s="175"/>
      <c r="N465" s="175"/>
      <c r="O465" s="148"/>
      <c r="P465" s="148"/>
      <c r="Q465" s="148"/>
      <c r="R465" s="148"/>
      <c r="S465" s="173"/>
    </row>
    <row r="466" spans="1:19" x14ac:dyDescent="0.2">
      <c r="A466" s="383" t="s">
        <v>119</v>
      </c>
      <c r="B466" s="384"/>
      <c r="C466" s="384"/>
      <c r="D466" s="384"/>
      <c r="E466" s="80">
        <f>SUM(F466:I466,'5.10b'!E466:H466)</f>
        <v>12774</v>
      </c>
      <c r="F466" s="67">
        <v>12774</v>
      </c>
      <c r="G466" s="67">
        <v>0</v>
      </c>
      <c r="H466" s="67">
        <v>0</v>
      </c>
      <c r="I466" s="67">
        <v>0</v>
      </c>
      <c r="J466" s="148"/>
      <c r="K466" s="174"/>
      <c r="L466" s="175"/>
      <c r="M466" s="175"/>
      <c r="N466" s="175"/>
      <c r="O466" s="148"/>
      <c r="P466" s="148"/>
      <c r="Q466" s="148"/>
      <c r="R466" s="148"/>
      <c r="S466" s="173"/>
    </row>
    <row r="467" spans="1:19" x14ac:dyDescent="0.2">
      <c r="A467" s="383" t="s">
        <v>120</v>
      </c>
      <c r="B467" s="384"/>
      <c r="C467" s="384"/>
      <c r="D467" s="384"/>
      <c r="E467" s="80">
        <f>SUM(F467:I467,'5.10b'!E467:H467)</f>
        <v>8861</v>
      </c>
      <c r="F467" s="67">
        <v>3227</v>
      </c>
      <c r="G467" s="67">
        <v>0</v>
      </c>
      <c r="H467" s="67">
        <v>0</v>
      </c>
      <c r="I467" s="67">
        <v>0</v>
      </c>
      <c r="J467" s="148"/>
      <c r="K467" s="174"/>
      <c r="L467" s="175"/>
      <c r="M467" s="175"/>
      <c r="N467" s="175"/>
      <c r="O467" s="148"/>
      <c r="P467" s="148"/>
      <c r="Q467" s="148"/>
      <c r="R467" s="148"/>
      <c r="S467" s="173"/>
    </row>
    <row r="468" spans="1:19" ht="23.25" customHeight="1" x14ac:dyDescent="0.2">
      <c r="A468" s="338" t="s">
        <v>529</v>
      </c>
      <c r="B468" s="338"/>
      <c r="C468" s="338"/>
      <c r="D468" s="338"/>
      <c r="E468" s="80">
        <f>SUM(F468:I468,'5.10b'!E468:H468)</f>
        <v>34831</v>
      </c>
      <c r="F468" s="81">
        <f>SUM(F469:F472)</f>
        <v>0</v>
      </c>
      <c r="G468" s="81">
        <f>SUM(G469:G472)</f>
        <v>0</v>
      </c>
      <c r="H468" s="81">
        <f>SUM(H469:H472)</f>
        <v>0</v>
      </c>
      <c r="I468" s="81">
        <f>SUM(I469:I472)</f>
        <v>0</v>
      </c>
      <c r="J468" s="148"/>
      <c r="K468" s="172"/>
      <c r="L468" s="172"/>
      <c r="M468" s="172"/>
      <c r="N468" s="172"/>
      <c r="O468" s="148"/>
      <c r="P468" s="148"/>
      <c r="Q468" s="148"/>
      <c r="R468" s="148"/>
      <c r="S468" s="173"/>
    </row>
    <row r="469" spans="1:19" ht="23.25" customHeight="1" x14ac:dyDescent="0.2">
      <c r="A469" s="396" t="s">
        <v>134</v>
      </c>
      <c r="B469" s="411"/>
      <c r="C469" s="411"/>
      <c r="D469" s="411"/>
      <c r="E469" s="80">
        <f>SUM(F469:I469,'5.10b'!E469:H469)</f>
        <v>15921</v>
      </c>
      <c r="F469" s="81">
        <v>0</v>
      </c>
      <c r="G469" s="81">
        <v>0</v>
      </c>
      <c r="H469" s="81">
        <v>0</v>
      </c>
      <c r="I469" s="81">
        <v>0</v>
      </c>
      <c r="J469" s="148"/>
      <c r="O469" s="148"/>
      <c r="P469" s="148"/>
      <c r="Q469" s="148"/>
      <c r="R469" s="148"/>
      <c r="S469" s="173"/>
    </row>
    <row r="470" spans="1:19" x14ac:dyDescent="0.2">
      <c r="A470" s="396" t="s">
        <v>281</v>
      </c>
      <c r="B470" s="411"/>
      <c r="C470" s="411"/>
      <c r="D470" s="411"/>
      <c r="E470" s="80">
        <f>SUM(F470:I470,'5.10b'!E470:H470)</f>
        <v>8729</v>
      </c>
      <c r="F470" s="81">
        <v>0</v>
      </c>
      <c r="G470" s="81">
        <v>0</v>
      </c>
      <c r="H470" s="81">
        <v>0</v>
      </c>
      <c r="I470" s="81">
        <v>0</v>
      </c>
      <c r="J470" s="148"/>
      <c r="O470" s="148"/>
      <c r="P470" s="148"/>
      <c r="Q470" s="148"/>
      <c r="R470" s="148"/>
      <c r="S470" s="173"/>
    </row>
    <row r="471" spans="1:19" x14ac:dyDescent="0.2">
      <c r="A471" s="396" t="s">
        <v>119</v>
      </c>
      <c r="B471" s="411"/>
      <c r="C471" s="411"/>
      <c r="D471" s="411"/>
      <c r="E471" s="80">
        <f>SUM(F471:I471,'5.10b'!E471:H471)</f>
        <v>5673</v>
      </c>
      <c r="F471" s="81">
        <v>0</v>
      </c>
      <c r="G471" s="81">
        <v>0</v>
      </c>
      <c r="H471" s="81">
        <v>0</v>
      </c>
      <c r="I471" s="81">
        <v>0</v>
      </c>
      <c r="J471" s="148"/>
      <c r="O471" s="148"/>
      <c r="P471" s="148"/>
      <c r="Q471" s="148"/>
      <c r="R471" s="148"/>
      <c r="S471" s="173"/>
    </row>
    <row r="472" spans="1:19" x14ac:dyDescent="0.2">
      <c r="A472" s="396" t="s">
        <v>120</v>
      </c>
      <c r="B472" s="411"/>
      <c r="C472" s="411"/>
      <c r="D472" s="411"/>
      <c r="E472" s="80">
        <f>SUM(F472:I472,'5.10b'!E472:H472)</f>
        <v>4508</v>
      </c>
      <c r="F472" s="81">
        <v>0</v>
      </c>
      <c r="G472" s="81">
        <v>0</v>
      </c>
      <c r="H472" s="81">
        <v>0</v>
      </c>
      <c r="I472" s="81">
        <v>0</v>
      </c>
      <c r="J472" s="148"/>
      <c r="K472" s="174"/>
      <c r="L472" s="175"/>
      <c r="M472" s="175"/>
      <c r="N472" s="175"/>
      <c r="O472" s="148"/>
      <c r="P472" s="148"/>
      <c r="Q472" s="148"/>
      <c r="R472" s="148"/>
      <c r="S472" s="173"/>
    </row>
    <row r="473" spans="1:19" ht="23.25" customHeight="1" x14ac:dyDescent="0.2">
      <c r="A473" s="338" t="s">
        <v>530</v>
      </c>
      <c r="B473" s="338"/>
      <c r="C473" s="338"/>
      <c r="D473" s="338"/>
      <c r="E473" s="80">
        <f>SUM(F473:I473,'5.10b'!E473:H473)</f>
        <v>64741</v>
      </c>
      <c r="F473" s="81">
        <f>SUM(F474:F477)</f>
        <v>36198</v>
      </c>
      <c r="G473" s="81">
        <f>SUM(G474:G477)</f>
        <v>0</v>
      </c>
      <c r="H473" s="81">
        <f>SUM(H474:H477)</f>
        <v>0</v>
      </c>
      <c r="I473" s="81">
        <f>SUM(I474:I477)</f>
        <v>0</v>
      </c>
      <c r="J473" s="148"/>
      <c r="K473" s="178"/>
      <c r="L473" s="178"/>
      <c r="M473" s="178"/>
      <c r="N473" s="178"/>
      <c r="O473" s="169"/>
      <c r="P473" s="169"/>
      <c r="Q473" s="169"/>
      <c r="R473" s="169"/>
      <c r="S473" s="173"/>
    </row>
    <row r="474" spans="1:19" ht="23.25" customHeight="1" x14ac:dyDescent="0.2">
      <c r="A474" s="396" t="s">
        <v>134</v>
      </c>
      <c r="B474" s="411"/>
      <c r="C474" s="411"/>
      <c r="D474" s="411"/>
      <c r="E474" s="80">
        <f>SUM(F474:I474,'5.10b'!E474:H474)</f>
        <v>48741</v>
      </c>
      <c r="F474" s="81">
        <v>21070</v>
      </c>
      <c r="G474" s="81">
        <v>0</v>
      </c>
      <c r="H474" s="81">
        <v>0</v>
      </c>
      <c r="I474" s="81">
        <v>0</v>
      </c>
      <c r="J474" s="148"/>
      <c r="K474" s="177"/>
      <c r="L474" s="179"/>
      <c r="M474" s="179"/>
      <c r="N474" s="179"/>
      <c r="O474" s="169"/>
      <c r="P474" s="169"/>
      <c r="Q474" s="169"/>
      <c r="R474" s="169"/>
      <c r="S474" s="173"/>
    </row>
    <row r="475" spans="1:19" ht="23.25" customHeight="1" x14ac:dyDescent="0.2">
      <c r="A475" s="396" t="s">
        <v>281</v>
      </c>
      <c r="B475" s="411"/>
      <c r="C475" s="411"/>
      <c r="D475" s="411"/>
      <c r="E475" s="80">
        <f>SUM(F475:I475,'5.10b'!E475:H475)</f>
        <v>1691</v>
      </c>
      <c r="F475" s="81">
        <v>1691</v>
      </c>
      <c r="G475" s="81">
        <v>0</v>
      </c>
      <c r="H475" s="81">
        <v>0</v>
      </c>
      <c r="I475" s="81">
        <v>0</v>
      </c>
      <c r="J475" s="148"/>
      <c r="K475" s="177"/>
      <c r="L475" s="179"/>
      <c r="M475" s="179"/>
      <c r="N475" s="179"/>
      <c r="O475" s="169"/>
      <c r="P475" s="169"/>
      <c r="Q475" s="169"/>
      <c r="R475" s="169"/>
      <c r="S475" s="173"/>
    </row>
    <row r="476" spans="1:19" x14ac:dyDescent="0.2">
      <c r="A476" s="396" t="s">
        <v>119</v>
      </c>
      <c r="B476" s="411"/>
      <c r="C476" s="411"/>
      <c r="D476" s="411"/>
      <c r="E476" s="80">
        <f>SUM(F476:I476,'5.10b'!E476:H476)</f>
        <v>10134</v>
      </c>
      <c r="F476" s="81">
        <v>10134</v>
      </c>
      <c r="G476" s="81">
        <v>0</v>
      </c>
      <c r="H476" s="81">
        <v>0</v>
      </c>
      <c r="I476" s="81">
        <v>0</v>
      </c>
      <c r="J476" s="148"/>
      <c r="K476" s="177"/>
      <c r="L476" s="179"/>
      <c r="M476" s="179"/>
      <c r="N476" s="179"/>
      <c r="O476" s="169"/>
      <c r="P476" s="169"/>
      <c r="Q476" s="169"/>
      <c r="R476" s="169"/>
      <c r="S476" s="173"/>
    </row>
    <row r="477" spans="1:19" x14ac:dyDescent="0.2">
      <c r="A477" s="396" t="s">
        <v>120</v>
      </c>
      <c r="B477" s="411"/>
      <c r="C477" s="411"/>
      <c r="D477" s="411"/>
      <c r="E477" s="80">
        <f>SUM(F477:I477,'5.10b'!E477:H477)</f>
        <v>4175</v>
      </c>
      <c r="F477" s="81">
        <v>3303</v>
      </c>
      <c r="G477" s="81">
        <v>0</v>
      </c>
      <c r="H477" s="81">
        <v>0</v>
      </c>
      <c r="I477" s="81">
        <v>0</v>
      </c>
      <c r="J477" s="148"/>
      <c r="K477" s="177"/>
      <c r="L477" s="179"/>
      <c r="M477" s="179"/>
      <c r="N477" s="179"/>
      <c r="O477" s="169"/>
      <c r="P477" s="169"/>
      <c r="Q477" s="169"/>
      <c r="R477" s="169"/>
      <c r="S477" s="173"/>
    </row>
    <row r="478" spans="1:19" ht="23.25" customHeight="1" x14ac:dyDescent="0.2">
      <c r="A478" s="338" t="s">
        <v>531</v>
      </c>
      <c r="B478" s="338"/>
      <c r="C478" s="338"/>
      <c r="D478" s="338"/>
      <c r="E478" s="80">
        <f>SUM(F478:I478,'5.10b'!E478:H478)</f>
        <v>635301</v>
      </c>
      <c r="F478" s="81">
        <f>SUM(F479:F482)</f>
        <v>479725</v>
      </c>
      <c r="G478" s="81">
        <f>SUM(G479:G482)</f>
        <v>88851</v>
      </c>
      <c r="H478" s="81">
        <f>SUM(H479:H482)</f>
        <v>0</v>
      </c>
      <c r="I478" s="81">
        <f>SUM(I479:I482)</f>
        <v>0</v>
      </c>
      <c r="J478" s="148"/>
      <c r="K478" s="178"/>
      <c r="L478" s="178"/>
      <c r="M478" s="178"/>
      <c r="N478" s="178"/>
      <c r="O478" s="169"/>
      <c r="P478" s="169"/>
      <c r="Q478" s="169"/>
      <c r="R478" s="169"/>
      <c r="S478" s="173"/>
    </row>
    <row r="479" spans="1:19" ht="11.25" customHeight="1" x14ac:dyDescent="0.2">
      <c r="A479" s="396" t="s">
        <v>134</v>
      </c>
      <c r="B479" s="411"/>
      <c r="C479" s="411"/>
      <c r="D479" s="411"/>
      <c r="E479" s="80">
        <f>SUM(F479:I479,'5.10b'!E479:H479)</f>
        <v>307364</v>
      </c>
      <c r="F479" s="81">
        <v>206005</v>
      </c>
      <c r="G479" s="81">
        <v>44309</v>
      </c>
      <c r="H479" s="81">
        <v>0</v>
      </c>
      <c r="I479" s="81">
        <v>0</v>
      </c>
      <c r="J479" s="148"/>
      <c r="K479" s="177"/>
      <c r="L479" s="179"/>
      <c r="M479" s="179"/>
      <c r="N479" s="179"/>
      <c r="O479" s="169"/>
      <c r="P479" s="169"/>
      <c r="Q479" s="169"/>
      <c r="R479" s="169"/>
      <c r="S479" s="173"/>
    </row>
    <row r="480" spans="1:19" x14ac:dyDescent="0.2">
      <c r="A480" s="396" t="s">
        <v>281</v>
      </c>
      <c r="B480" s="411"/>
      <c r="C480" s="411"/>
      <c r="D480" s="411"/>
      <c r="E480" s="80">
        <f>SUM(F480:I480,'5.10b'!E480:H480)</f>
        <v>168547</v>
      </c>
      <c r="F480" s="81">
        <v>138369</v>
      </c>
      <c r="G480" s="81">
        <v>30178</v>
      </c>
      <c r="H480" s="81">
        <v>0</v>
      </c>
      <c r="I480" s="81">
        <v>0</v>
      </c>
      <c r="J480" s="148"/>
      <c r="K480" s="177"/>
      <c r="L480" s="179"/>
      <c r="M480" s="179"/>
      <c r="N480" s="179"/>
      <c r="O480" s="169"/>
      <c r="P480" s="169"/>
      <c r="Q480" s="169"/>
      <c r="R480" s="169"/>
      <c r="S480" s="173"/>
    </row>
    <row r="481" spans="1:19" x14ac:dyDescent="0.2">
      <c r="A481" s="396" t="s">
        <v>119</v>
      </c>
      <c r="B481" s="411"/>
      <c r="C481" s="411"/>
      <c r="D481" s="411"/>
      <c r="E481" s="80">
        <f>SUM(F481:I481,'5.10b'!E481:H481)</f>
        <v>124576</v>
      </c>
      <c r="F481" s="81">
        <v>116083</v>
      </c>
      <c r="G481" s="81">
        <v>6918</v>
      </c>
      <c r="H481" s="81">
        <v>0</v>
      </c>
      <c r="I481" s="81">
        <v>0</v>
      </c>
      <c r="J481" s="148"/>
      <c r="K481" s="177"/>
      <c r="L481" s="179"/>
      <c r="M481" s="179"/>
      <c r="N481" s="179"/>
      <c r="O481" s="169"/>
      <c r="P481" s="169"/>
      <c r="Q481" s="169"/>
      <c r="R481" s="169"/>
      <c r="S481" s="173"/>
    </row>
    <row r="482" spans="1:19" x14ac:dyDescent="0.2">
      <c r="A482" s="396" t="s">
        <v>120</v>
      </c>
      <c r="B482" s="411"/>
      <c r="C482" s="411"/>
      <c r="D482" s="411"/>
      <c r="E482" s="80">
        <f>SUM(F482:I482,'5.10b'!E482:H482)</f>
        <v>34814</v>
      </c>
      <c r="F482" s="81">
        <v>19268</v>
      </c>
      <c r="G482" s="81">
        <v>7446</v>
      </c>
      <c r="H482" s="81">
        <v>0</v>
      </c>
      <c r="I482" s="81">
        <v>0</v>
      </c>
      <c r="J482" s="148"/>
      <c r="K482" s="177"/>
      <c r="L482" s="179"/>
      <c r="M482" s="179"/>
      <c r="N482" s="179"/>
      <c r="O482" s="169"/>
      <c r="P482" s="169"/>
      <c r="Q482" s="169"/>
      <c r="R482" s="169"/>
      <c r="S482" s="173"/>
    </row>
    <row r="483" spans="1:19" ht="23.25" customHeight="1" x14ac:dyDescent="0.2">
      <c r="A483" s="338" t="s">
        <v>532</v>
      </c>
      <c r="B483" s="338"/>
      <c r="C483" s="338"/>
      <c r="D483" s="338"/>
      <c r="E483" s="80">
        <f>SUM(F483:I483,'5.10b'!E483:H483)</f>
        <v>10193</v>
      </c>
      <c r="F483" s="81">
        <f>SUM(F484:F486)</f>
        <v>5468</v>
      </c>
      <c r="G483" s="81">
        <f>SUM(G484:G486)</f>
        <v>0</v>
      </c>
      <c r="H483" s="81">
        <f>SUM(H484:H486)</f>
        <v>0</v>
      </c>
      <c r="I483" s="81">
        <f>SUM(I484:I486)</f>
        <v>0</v>
      </c>
      <c r="J483" s="148"/>
      <c r="K483" s="178"/>
      <c r="L483" s="178"/>
      <c r="M483" s="178"/>
      <c r="N483" s="178"/>
      <c r="O483" s="169"/>
      <c r="P483" s="169"/>
      <c r="Q483" s="169"/>
      <c r="R483" s="169"/>
      <c r="S483" s="173"/>
    </row>
    <row r="484" spans="1:19" ht="23.25" customHeight="1" x14ac:dyDescent="0.2">
      <c r="A484" s="396" t="s">
        <v>134</v>
      </c>
      <c r="B484" s="411"/>
      <c r="C484" s="411"/>
      <c r="D484" s="411"/>
      <c r="E484" s="80">
        <f>SUM(F484:I484,'5.10b'!E484:H484)</f>
        <v>8793</v>
      </c>
      <c r="F484" s="81">
        <v>4328</v>
      </c>
      <c r="G484" s="81">
        <v>0</v>
      </c>
      <c r="H484" s="81">
        <v>0</v>
      </c>
      <c r="I484" s="81">
        <v>0</v>
      </c>
      <c r="J484" s="148"/>
      <c r="K484" s="177"/>
      <c r="L484" s="179"/>
      <c r="M484" s="179"/>
      <c r="N484" s="179"/>
      <c r="O484" s="169"/>
      <c r="P484" s="169"/>
      <c r="Q484" s="169"/>
      <c r="R484" s="169"/>
      <c r="S484" s="173"/>
    </row>
    <row r="485" spans="1:19" x14ac:dyDescent="0.2">
      <c r="A485" s="396" t="s">
        <v>119</v>
      </c>
      <c r="B485" s="411"/>
      <c r="C485" s="411"/>
      <c r="D485" s="411"/>
      <c r="E485" s="80">
        <f>SUM(F485:I485,'5.10b'!E485:H485)</f>
        <v>1140</v>
      </c>
      <c r="F485" s="81">
        <v>1140</v>
      </c>
      <c r="G485" s="81">
        <v>0</v>
      </c>
      <c r="H485" s="81">
        <v>0</v>
      </c>
      <c r="I485" s="81">
        <v>0</v>
      </c>
      <c r="J485" s="148"/>
      <c r="K485" s="177"/>
      <c r="L485" s="179"/>
      <c r="M485" s="179"/>
      <c r="N485" s="179"/>
      <c r="O485" s="169"/>
      <c r="P485" s="169"/>
      <c r="Q485" s="169"/>
      <c r="R485" s="169"/>
      <c r="S485" s="173"/>
    </row>
    <row r="486" spans="1:19" x14ac:dyDescent="0.2">
      <c r="A486" s="396" t="s">
        <v>120</v>
      </c>
      <c r="B486" s="411"/>
      <c r="C486" s="411"/>
      <c r="D486" s="411"/>
      <c r="E486" s="80">
        <f>SUM(F486:I486,'5.10b'!E486:H486)</f>
        <v>260</v>
      </c>
      <c r="F486" s="81">
        <v>0</v>
      </c>
      <c r="G486" s="81">
        <v>0</v>
      </c>
      <c r="H486" s="81">
        <v>0</v>
      </c>
      <c r="I486" s="81">
        <v>0</v>
      </c>
      <c r="J486" s="148"/>
      <c r="K486" s="177"/>
      <c r="L486" s="179"/>
      <c r="M486" s="179"/>
      <c r="N486" s="179"/>
      <c r="O486" s="169"/>
      <c r="P486" s="169"/>
      <c r="Q486" s="169"/>
      <c r="R486" s="169"/>
      <c r="S486" s="173"/>
    </row>
    <row r="487" spans="1:19" ht="23.25" customHeight="1" x14ac:dyDescent="0.2">
      <c r="A487" s="338" t="s">
        <v>533</v>
      </c>
      <c r="B487" s="338"/>
      <c r="C487" s="338"/>
      <c r="D487" s="338"/>
      <c r="E487" s="80">
        <f>SUM(F487:I487,'5.10b'!E487:H487)</f>
        <v>19137</v>
      </c>
      <c r="F487" s="81">
        <f>SUM(F488:F489)</f>
        <v>0</v>
      </c>
      <c r="G487" s="81">
        <f>SUM(G488:G489)</f>
        <v>0</v>
      </c>
      <c r="H487" s="81">
        <f>SUM(H488:H489)</f>
        <v>0</v>
      </c>
      <c r="I487" s="81">
        <f>SUM(I488:I489)</f>
        <v>0</v>
      </c>
      <c r="J487" s="148"/>
      <c r="K487" s="178"/>
      <c r="L487" s="178"/>
      <c r="M487" s="178"/>
      <c r="N487" s="178"/>
      <c r="O487" s="169"/>
      <c r="P487" s="169"/>
      <c r="Q487" s="169"/>
      <c r="R487" s="169"/>
      <c r="S487" s="173"/>
    </row>
    <row r="488" spans="1:19" ht="23.25" customHeight="1" x14ac:dyDescent="0.2">
      <c r="A488" s="396" t="s">
        <v>134</v>
      </c>
      <c r="B488" s="411"/>
      <c r="C488" s="411"/>
      <c r="D488" s="411"/>
      <c r="E488" s="80">
        <f>SUM(F488:I488,'5.10b'!E488:H488)</f>
        <v>16269</v>
      </c>
      <c r="F488" s="81">
        <v>0</v>
      </c>
      <c r="G488" s="81">
        <v>0</v>
      </c>
      <c r="H488" s="81">
        <v>0</v>
      </c>
      <c r="I488" s="81">
        <v>0</v>
      </c>
      <c r="J488" s="148"/>
      <c r="K488" s="177"/>
      <c r="L488" s="179"/>
      <c r="M488" s="179"/>
      <c r="N488" s="179"/>
      <c r="O488" s="169"/>
      <c r="P488" s="169"/>
      <c r="Q488" s="169"/>
      <c r="R488" s="169"/>
      <c r="S488" s="173"/>
    </row>
    <row r="489" spans="1:19" ht="11.25" customHeight="1" x14ac:dyDescent="0.2">
      <c r="A489" s="396" t="s">
        <v>120</v>
      </c>
      <c r="B489" s="411"/>
      <c r="C489" s="411"/>
      <c r="D489" s="411"/>
      <c r="E489" s="80">
        <f>SUM(F489:I489,'5.10b'!E489:H489)</f>
        <v>2868</v>
      </c>
      <c r="F489" s="81">
        <v>0</v>
      </c>
      <c r="G489" s="81">
        <v>0</v>
      </c>
      <c r="H489" s="81">
        <v>0</v>
      </c>
      <c r="I489" s="81">
        <v>0</v>
      </c>
      <c r="J489" s="148"/>
      <c r="K489" s="174"/>
      <c r="L489" s="175"/>
      <c r="M489" s="175"/>
      <c r="N489" s="175"/>
      <c r="O489" s="148"/>
      <c r="P489" s="148"/>
      <c r="Q489" s="148"/>
      <c r="R489" s="148"/>
      <c r="S489" s="173"/>
    </row>
    <row r="490" spans="1:19" ht="23.25" customHeight="1" x14ac:dyDescent="0.2">
      <c r="A490" s="338" t="s">
        <v>534</v>
      </c>
      <c r="B490" s="338"/>
      <c r="C490" s="338"/>
      <c r="D490" s="338"/>
      <c r="E490" s="80">
        <f>SUM(F490:I490,'5.10b'!E490:H490)</f>
        <v>43367</v>
      </c>
      <c r="F490" s="81">
        <f>SUM(F491:F494)</f>
        <v>0</v>
      </c>
      <c r="G490" s="81">
        <f>SUM(G491:G494)</f>
        <v>1769</v>
      </c>
      <c r="H490" s="81">
        <f>SUM(H491:H494)</f>
        <v>0</v>
      </c>
      <c r="I490" s="81">
        <f>SUM(I491:I494)</f>
        <v>0</v>
      </c>
      <c r="J490" s="148"/>
      <c r="O490" s="148"/>
      <c r="P490" s="148"/>
      <c r="Q490" s="148"/>
      <c r="R490" s="148"/>
      <c r="S490" s="173"/>
    </row>
    <row r="491" spans="1:19" ht="23.25" customHeight="1" x14ac:dyDescent="0.2">
      <c r="A491" s="396" t="s">
        <v>134</v>
      </c>
      <c r="B491" s="411"/>
      <c r="C491" s="411"/>
      <c r="D491" s="411"/>
      <c r="E491" s="80">
        <f>SUM(F491:I491,'5.10b'!E491:H491)</f>
        <v>33012</v>
      </c>
      <c r="F491" s="81">
        <v>0</v>
      </c>
      <c r="G491" s="81">
        <v>1769</v>
      </c>
      <c r="H491" s="81">
        <v>0</v>
      </c>
      <c r="I491" s="81">
        <v>0</v>
      </c>
      <c r="J491" s="148"/>
      <c r="L491" s="175"/>
      <c r="M491" s="175"/>
      <c r="N491" s="175"/>
      <c r="O491" s="148"/>
      <c r="P491" s="148"/>
      <c r="Q491" s="148"/>
      <c r="R491" s="148"/>
      <c r="S491" s="173"/>
    </row>
    <row r="492" spans="1:19" x14ac:dyDescent="0.2">
      <c r="A492" s="396" t="s">
        <v>281</v>
      </c>
      <c r="B492" s="384"/>
      <c r="C492" s="384"/>
      <c r="D492" s="384"/>
      <c r="E492" s="80">
        <f>SUM(F492:I492,'5.10b'!E492:H492)</f>
        <v>5642</v>
      </c>
      <c r="F492" s="67">
        <v>0</v>
      </c>
      <c r="G492" s="67">
        <v>0</v>
      </c>
      <c r="H492" s="67">
        <v>0</v>
      </c>
      <c r="I492" s="67">
        <v>0</v>
      </c>
      <c r="J492" s="148"/>
      <c r="K492" s="174"/>
      <c r="L492" s="175"/>
      <c r="M492" s="175"/>
      <c r="N492" s="175"/>
      <c r="O492" s="148"/>
      <c r="P492" s="148"/>
      <c r="Q492" s="148"/>
      <c r="R492" s="148"/>
      <c r="S492" s="173"/>
    </row>
    <row r="493" spans="1:19" x14ac:dyDescent="0.2">
      <c r="A493" s="383" t="s">
        <v>119</v>
      </c>
      <c r="B493" s="384"/>
      <c r="C493" s="384"/>
      <c r="D493" s="384"/>
      <c r="E493" s="80">
        <f>SUM(F493:I493,'5.10b'!E493:H493)</f>
        <v>3601</v>
      </c>
      <c r="F493" s="67">
        <v>0</v>
      </c>
      <c r="G493" s="67">
        <v>0</v>
      </c>
      <c r="H493" s="67">
        <v>0</v>
      </c>
      <c r="I493" s="67">
        <v>0</v>
      </c>
      <c r="J493" s="148"/>
      <c r="K493" s="174"/>
      <c r="L493" s="175"/>
      <c r="M493" s="175"/>
      <c r="N493" s="175"/>
      <c r="O493" s="148"/>
      <c r="P493" s="148"/>
      <c r="Q493" s="148"/>
      <c r="R493" s="148"/>
      <c r="S493" s="173"/>
    </row>
    <row r="494" spans="1:19" ht="11.25" customHeight="1" x14ac:dyDescent="0.2">
      <c r="A494" s="383" t="s">
        <v>120</v>
      </c>
      <c r="B494" s="384"/>
      <c r="C494" s="384"/>
      <c r="D494" s="384"/>
      <c r="E494" s="80">
        <f>SUM(F494:I494,'5.10b'!E494:H494)</f>
        <v>1112</v>
      </c>
      <c r="F494" s="67">
        <v>0</v>
      </c>
      <c r="G494" s="67">
        <v>0</v>
      </c>
      <c r="H494" s="67">
        <v>0</v>
      </c>
      <c r="I494" s="67">
        <v>0</v>
      </c>
      <c r="J494" s="148"/>
      <c r="K494" s="174"/>
      <c r="L494" s="175"/>
      <c r="M494" s="175"/>
      <c r="N494" s="175"/>
      <c r="O494" s="148"/>
      <c r="P494" s="148"/>
      <c r="Q494" s="148"/>
      <c r="R494" s="148"/>
      <c r="S494" s="173"/>
    </row>
    <row r="495" spans="1:19" ht="23.25" customHeight="1" x14ac:dyDescent="0.2">
      <c r="A495" s="380" t="s">
        <v>535</v>
      </c>
      <c r="B495" s="380"/>
      <c r="C495" s="380"/>
      <c r="D495" s="380"/>
      <c r="E495" s="80">
        <f>SUM(F495:I495,'5.10b'!E495:H495)</f>
        <v>26947</v>
      </c>
      <c r="F495" s="67">
        <f>SUM(F496:F497)</f>
        <v>0</v>
      </c>
      <c r="G495" s="67">
        <f>SUM(G496:G497)</f>
        <v>0</v>
      </c>
      <c r="H495" s="67">
        <f>SUM(H496:H497)</f>
        <v>0</v>
      </c>
      <c r="I495" s="67">
        <f>SUM(I496:I497)</f>
        <v>0</v>
      </c>
      <c r="J495" s="148"/>
      <c r="K495" s="172"/>
      <c r="L495" s="172"/>
      <c r="M495" s="172"/>
      <c r="N495" s="172"/>
      <c r="O495" s="148"/>
      <c r="P495" s="148"/>
      <c r="Q495" s="148"/>
      <c r="R495" s="148"/>
      <c r="S495" s="173"/>
    </row>
    <row r="496" spans="1:19" ht="23.25" customHeight="1" x14ac:dyDescent="0.2">
      <c r="A496" s="383" t="s">
        <v>134</v>
      </c>
      <c r="B496" s="384"/>
      <c r="C496" s="384"/>
      <c r="D496" s="384"/>
      <c r="E496" s="80">
        <f>SUM(F496:I496,'5.10b'!E496:H496)</f>
        <v>25225</v>
      </c>
      <c r="F496" s="67">
        <v>0</v>
      </c>
      <c r="G496" s="67">
        <v>0</v>
      </c>
      <c r="H496" s="67">
        <v>0</v>
      </c>
      <c r="I496" s="67">
        <v>0</v>
      </c>
      <c r="J496" s="148"/>
      <c r="K496" s="174"/>
      <c r="L496" s="175"/>
      <c r="M496" s="175"/>
      <c r="N496" s="175"/>
      <c r="O496" s="148"/>
      <c r="P496" s="148"/>
      <c r="Q496" s="148"/>
      <c r="R496" s="148"/>
      <c r="S496" s="173"/>
    </row>
    <row r="497" spans="1:19" ht="11.25" customHeight="1" x14ac:dyDescent="0.2">
      <c r="A497" s="383" t="s">
        <v>120</v>
      </c>
      <c r="B497" s="384"/>
      <c r="C497" s="384"/>
      <c r="D497" s="384"/>
      <c r="E497" s="80">
        <f>SUM(F497:I497,'5.10b'!E497:H497)</f>
        <v>1722</v>
      </c>
      <c r="F497" s="67">
        <v>0</v>
      </c>
      <c r="G497" s="67">
        <v>0</v>
      </c>
      <c r="H497" s="67">
        <v>0</v>
      </c>
      <c r="I497" s="67">
        <v>0</v>
      </c>
      <c r="J497" s="148"/>
      <c r="K497" s="174"/>
      <c r="L497" s="175"/>
      <c r="M497" s="175"/>
      <c r="N497" s="175"/>
      <c r="O497" s="148"/>
      <c r="P497" s="148"/>
      <c r="Q497" s="148"/>
      <c r="R497" s="148"/>
      <c r="S497" s="173"/>
    </row>
    <row r="498" spans="1:19" ht="23.25" customHeight="1" x14ac:dyDescent="0.2">
      <c r="A498" s="380" t="s">
        <v>536</v>
      </c>
      <c r="B498" s="380"/>
      <c r="C498" s="380"/>
      <c r="D498" s="380"/>
      <c r="E498" s="80">
        <f>SUM(F498:I498,'5.10b'!E498:H498)</f>
        <v>238789</v>
      </c>
      <c r="F498" s="67">
        <f>SUM(F499:F502)</f>
        <v>93406</v>
      </c>
      <c r="G498" s="67">
        <f>SUM(G499:G502)</f>
        <v>28046</v>
      </c>
      <c r="H498" s="67">
        <f>SUM(H499:H502)</f>
        <v>7069</v>
      </c>
      <c r="I498" s="67">
        <f>SUM(I499:I502)</f>
        <v>0</v>
      </c>
      <c r="J498" s="148"/>
      <c r="K498" s="172"/>
      <c r="L498" s="172"/>
      <c r="M498" s="172"/>
      <c r="N498" s="172"/>
      <c r="O498" s="148"/>
      <c r="P498" s="148"/>
      <c r="Q498" s="148"/>
      <c r="R498" s="148"/>
      <c r="S498" s="173"/>
    </row>
    <row r="499" spans="1:19" ht="23.25" customHeight="1" x14ac:dyDescent="0.2">
      <c r="A499" s="383" t="s">
        <v>134</v>
      </c>
      <c r="B499" s="384"/>
      <c r="C499" s="384"/>
      <c r="D499" s="384"/>
      <c r="E499" s="80">
        <f>SUM(F499:I499,'5.10b'!E499:H499)</f>
        <v>181085</v>
      </c>
      <c r="F499" s="67">
        <v>66279</v>
      </c>
      <c r="G499" s="67">
        <v>23179</v>
      </c>
      <c r="H499" s="67">
        <v>6268</v>
      </c>
      <c r="I499" s="67">
        <v>0</v>
      </c>
      <c r="J499" s="148"/>
      <c r="K499" s="174"/>
      <c r="L499" s="175"/>
      <c r="M499" s="175"/>
      <c r="N499" s="175"/>
      <c r="O499" s="148"/>
      <c r="P499" s="148"/>
      <c r="Q499" s="148"/>
      <c r="R499" s="148"/>
      <c r="S499" s="173"/>
    </row>
    <row r="500" spans="1:19" x14ac:dyDescent="0.2">
      <c r="A500" s="396" t="s">
        <v>281</v>
      </c>
      <c r="B500" s="384"/>
      <c r="C500" s="384"/>
      <c r="D500" s="384"/>
      <c r="E500" s="80">
        <f>SUM(F500:I500,'5.10b'!E500:H500)</f>
        <v>19794</v>
      </c>
      <c r="F500" s="67">
        <v>5398</v>
      </c>
      <c r="G500" s="67">
        <v>1825</v>
      </c>
      <c r="H500" s="67">
        <v>801</v>
      </c>
      <c r="I500" s="67">
        <v>0</v>
      </c>
      <c r="J500" s="148"/>
      <c r="K500" s="177"/>
      <c r="L500" s="175"/>
      <c r="M500" s="175"/>
      <c r="N500" s="175"/>
      <c r="O500" s="148"/>
      <c r="P500" s="148"/>
      <c r="Q500" s="148"/>
      <c r="R500" s="148"/>
      <c r="S500" s="173"/>
    </row>
    <row r="501" spans="1:19" x14ac:dyDescent="0.2">
      <c r="A501" s="383" t="s">
        <v>119</v>
      </c>
      <c r="B501" s="384"/>
      <c r="C501" s="384"/>
      <c r="D501" s="384"/>
      <c r="E501" s="80">
        <f>SUM(F501:I501,'5.10b'!E501:H501)</f>
        <v>22904</v>
      </c>
      <c r="F501" s="67">
        <v>16482</v>
      </c>
      <c r="G501" s="67">
        <v>0</v>
      </c>
      <c r="H501" s="67">
        <v>0</v>
      </c>
      <c r="I501" s="67">
        <v>0</v>
      </c>
      <c r="J501" s="148"/>
      <c r="K501" s="174"/>
      <c r="L501" s="175"/>
      <c r="M501" s="175"/>
      <c r="N501" s="175"/>
      <c r="O501" s="148"/>
      <c r="P501" s="148"/>
      <c r="Q501" s="148"/>
      <c r="R501" s="148"/>
      <c r="S501" s="173"/>
    </row>
    <row r="502" spans="1:19" ht="11.25" customHeight="1" x14ac:dyDescent="0.2">
      <c r="A502" s="383" t="s">
        <v>120</v>
      </c>
      <c r="B502" s="384"/>
      <c r="C502" s="384"/>
      <c r="D502" s="384"/>
      <c r="E502" s="80">
        <f>SUM(F502:I502,'5.10b'!E502:H502)</f>
        <v>15006</v>
      </c>
      <c r="F502" s="67">
        <v>5247</v>
      </c>
      <c r="G502" s="67">
        <v>3042</v>
      </c>
      <c r="H502" s="67">
        <v>0</v>
      </c>
      <c r="I502" s="67">
        <v>0</v>
      </c>
      <c r="J502" s="148"/>
      <c r="K502" s="174"/>
      <c r="L502" s="175"/>
      <c r="M502" s="175"/>
      <c r="N502" s="175"/>
      <c r="O502" s="148"/>
      <c r="P502" s="148"/>
      <c r="Q502" s="148"/>
      <c r="R502" s="148"/>
      <c r="S502" s="173"/>
    </row>
    <row r="503" spans="1:19" ht="23.25" customHeight="1" x14ac:dyDescent="0.2">
      <c r="A503" s="380" t="s">
        <v>537</v>
      </c>
      <c r="B503" s="380"/>
      <c r="C503" s="380"/>
      <c r="D503" s="380"/>
      <c r="E503" s="80">
        <f>SUM(F503:I503,'5.10b'!E503:H503)</f>
        <v>358091</v>
      </c>
      <c r="F503" s="67">
        <f>SUM(F504:F507)</f>
        <v>38725</v>
      </c>
      <c r="G503" s="67">
        <f>SUM(G504:G507)</f>
        <v>12239</v>
      </c>
      <c r="H503" s="67">
        <f>SUM(H504:H507)</f>
        <v>11095</v>
      </c>
      <c r="I503" s="67">
        <f>SUM(I504:I507)</f>
        <v>0</v>
      </c>
      <c r="J503" s="148"/>
      <c r="K503" s="172"/>
      <c r="L503" s="172"/>
      <c r="M503" s="172"/>
      <c r="N503" s="172"/>
      <c r="O503" s="148"/>
      <c r="P503" s="148"/>
      <c r="Q503" s="148"/>
      <c r="R503" s="148"/>
      <c r="S503" s="173"/>
    </row>
    <row r="504" spans="1:19" ht="23.25" customHeight="1" x14ac:dyDescent="0.2">
      <c r="A504" s="383" t="s">
        <v>134</v>
      </c>
      <c r="B504" s="384"/>
      <c r="C504" s="384"/>
      <c r="D504" s="384"/>
      <c r="E504" s="80">
        <f>SUM(F504:I504,'5.10b'!E504:H504)</f>
        <v>296671</v>
      </c>
      <c r="F504" s="67">
        <v>28706</v>
      </c>
      <c r="G504" s="67">
        <v>12239</v>
      </c>
      <c r="H504" s="67">
        <v>8154</v>
      </c>
      <c r="I504" s="67">
        <v>0</v>
      </c>
      <c r="J504" s="148"/>
      <c r="K504" s="174"/>
      <c r="L504" s="175"/>
      <c r="M504" s="175"/>
      <c r="N504" s="175"/>
      <c r="O504" s="148"/>
      <c r="P504" s="148"/>
      <c r="Q504" s="148"/>
      <c r="R504" s="148"/>
      <c r="S504" s="173"/>
    </row>
    <row r="505" spans="1:19" x14ac:dyDescent="0.2">
      <c r="A505" s="396" t="s">
        <v>281</v>
      </c>
      <c r="B505" s="384"/>
      <c r="C505" s="384"/>
      <c r="D505" s="384"/>
      <c r="E505" s="80">
        <f>SUM(F505:I505,'5.10b'!E505:H505)</f>
        <v>13466</v>
      </c>
      <c r="F505" s="67">
        <v>0</v>
      </c>
      <c r="G505" s="67">
        <v>0</v>
      </c>
      <c r="H505" s="67">
        <v>1620</v>
      </c>
      <c r="I505" s="67">
        <v>0</v>
      </c>
      <c r="J505" s="148"/>
      <c r="K505" s="177"/>
      <c r="L505" s="175"/>
      <c r="M505" s="175"/>
      <c r="N505" s="175"/>
      <c r="O505" s="148"/>
      <c r="P505" s="148"/>
      <c r="Q505" s="148"/>
      <c r="R505" s="148"/>
      <c r="S505" s="173"/>
    </row>
    <row r="506" spans="1:19" x14ac:dyDescent="0.2">
      <c r="A506" s="383" t="s">
        <v>119</v>
      </c>
      <c r="B506" s="384"/>
      <c r="C506" s="384"/>
      <c r="D506" s="384"/>
      <c r="E506" s="80">
        <f>SUM(F506:I506,'5.10b'!E506:H506)</f>
        <v>29539</v>
      </c>
      <c r="F506" s="67">
        <v>6824</v>
      </c>
      <c r="G506" s="67">
        <v>0</v>
      </c>
      <c r="H506" s="67">
        <v>0</v>
      </c>
      <c r="I506" s="67">
        <v>0</v>
      </c>
      <c r="J506" s="148"/>
      <c r="K506" s="174"/>
      <c r="L506" s="175"/>
      <c r="M506" s="175"/>
      <c r="N506" s="175"/>
      <c r="O506" s="148"/>
      <c r="P506" s="148"/>
      <c r="Q506" s="148"/>
      <c r="R506" s="148"/>
      <c r="S506" s="173"/>
    </row>
    <row r="507" spans="1:19" ht="11.25" customHeight="1" x14ac:dyDescent="0.2">
      <c r="A507" s="383" t="s">
        <v>120</v>
      </c>
      <c r="B507" s="384"/>
      <c r="C507" s="384"/>
      <c r="D507" s="384"/>
      <c r="E507" s="80">
        <f>SUM(F507:I507,'5.10b'!E507:H507)</f>
        <v>18415</v>
      </c>
      <c r="F507" s="67">
        <v>3195</v>
      </c>
      <c r="G507" s="67">
        <v>0</v>
      </c>
      <c r="H507" s="67">
        <v>1321</v>
      </c>
      <c r="I507" s="67">
        <v>0</v>
      </c>
      <c r="J507" s="148"/>
      <c r="K507" s="174"/>
      <c r="L507" s="175"/>
      <c r="M507" s="175"/>
      <c r="N507" s="175"/>
      <c r="O507" s="148"/>
      <c r="P507" s="148"/>
      <c r="Q507" s="148"/>
      <c r="R507" s="148"/>
      <c r="S507" s="173"/>
    </row>
    <row r="508" spans="1:19" ht="23.25" customHeight="1" x14ac:dyDescent="0.2">
      <c r="A508" s="380" t="s">
        <v>538</v>
      </c>
      <c r="B508" s="380"/>
      <c r="C508" s="380"/>
      <c r="D508" s="380"/>
      <c r="E508" s="80">
        <f>SUM(F508:I508,'5.10b'!E508:H508)</f>
        <v>84094</v>
      </c>
      <c r="F508" s="67">
        <f>SUM(F509:F511)</f>
        <v>53556</v>
      </c>
      <c r="G508" s="67">
        <f>SUM(G509:G511)</f>
        <v>634</v>
      </c>
      <c r="H508" s="67">
        <f>SUM(H509:H511)</f>
        <v>0</v>
      </c>
      <c r="I508" s="67">
        <f>SUM(I509:I511)</f>
        <v>0</v>
      </c>
      <c r="J508" s="148"/>
      <c r="K508" s="172"/>
      <c r="L508" s="172"/>
      <c r="M508" s="172"/>
      <c r="N508" s="172"/>
      <c r="O508" s="148"/>
      <c r="P508" s="148"/>
      <c r="Q508" s="148"/>
      <c r="R508" s="148"/>
      <c r="S508" s="173"/>
    </row>
    <row r="509" spans="1:19" ht="23.25" customHeight="1" x14ac:dyDescent="0.2">
      <c r="A509" s="383" t="s">
        <v>134</v>
      </c>
      <c r="B509" s="384"/>
      <c r="C509" s="384"/>
      <c r="D509" s="384"/>
      <c r="E509" s="80">
        <f>SUM(F509:I509,'5.10b'!E509:H509)</f>
        <v>62793</v>
      </c>
      <c r="F509" s="67">
        <v>33723</v>
      </c>
      <c r="G509" s="67">
        <v>634</v>
      </c>
      <c r="H509" s="67">
        <v>0</v>
      </c>
      <c r="I509" s="67">
        <v>0</v>
      </c>
      <c r="K509" s="174"/>
      <c r="L509" s="179"/>
      <c r="M509" s="179"/>
      <c r="N509" s="179"/>
      <c r="O509" s="181"/>
      <c r="P509" s="181"/>
      <c r="Q509" s="181"/>
      <c r="R509" s="181"/>
      <c r="S509" s="173"/>
    </row>
    <row r="510" spans="1:19" x14ac:dyDescent="0.2">
      <c r="A510" s="383" t="s">
        <v>119</v>
      </c>
      <c r="B510" s="384"/>
      <c r="C510" s="384"/>
      <c r="D510" s="384"/>
      <c r="E510" s="80">
        <f>SUM(F510:I510,'5.10b'!E510:H510)</f>
        <v>17195</v>
      </c>
      <c r="F510" s="67">
        <v>17195</v>
      </c>
      <c r="G510" s="67">
        <v>0</v>
      </c>
      <c r="H510" s="67">
        <v>0</v>
      </c>
      <c r="I510" s="67">
        <v>0</v>
      </c>
      <c r="N510" s="179"/>
      <c r="O510" s="181"/>
      <c r="P510" s="181"/>
      <c r="Q510" s="181"/>
      <c r="R510" s="181"/>
      <c r="S510" s="173"/>
    </row>
    <row r="511" spans="1:19" x14ac:dyDescent="0.2">
      <c r="A511" s="383" t="s">
        <v>120</v>
      </c>
      <c r="B511" s="384"/>
      <c r="C511" s="384"/>
      <c r="D511" s="384"/>
      <c r="E511" s="80">
        <f>SUM(F511:I511,'5.10b'!E511:H511)</f>
        <v>4106</v>
      </c>
      <c r="F511" s="67">
        <v>2638</v>
      </c>
      <c r="G511" s="67">
        <v>0</v>
      </c>
      <c r="H511" s="67">
        <v>0</v>
      </c>
      <c r="I511" s="67">
        <v>0</v>
      </c>
      <c r="J511" s="148"/>
      <c r="K511" s="174"/>
      <c r="L511" s="179"/>
      <c r="M511" s="179"/>
      <c r="N511" s="179"/>
      <c r="O511" s="181"/>
      <c r="P511" s="181"/>
      <c r="Q511" s="181"/>
      <c r="R511" s="181"/>
      <c r="S511" s="173"/>
    </row>
    <row r="512" spans="1:19" ht="23.25" customHeight="1" x14ac:dyDescent="0.2">
      <c r="A512" s="380" t="s">
        <v>539</v>
      </c>
      <c r="B512" s="380"/>
      <c r="C512" s="380"/>
      <c r="D512" s="380"/>
      <c r="E512" s="80">
        <f>SUM(F512:I512,'5.10b'!E512:H512)</f>
        <v>40586</v>
      </c>
      <c r="F512" s="67">
        <f>SUM(F513:F515)</f>
        <v>17034</v>
      </c>
      <c r="G512" s="67">
        <f>SUM(G513:G515)</f>
        <v>0</v>
      </c>
      <c r="H512" s="67">
        <f>SUM(H513:H515)</f>
        <v>0</v>
      </c>
      <c r="I512" s="67">
        <f>SUM(I513:I515)</f>
        <v>0</v>
      </c>
      <c r="J512" s="148"/>
      <c r="K512" s="183"/>
      <c r="L512" s="183"/>
      <c r="M512" s="183"/>
      <c r="N512" s="183"/>
      <c r="O512" s="181"/>
      <c r="P512" s="181"/>
      <c r="Q512" s="181"/>
      <c r="R512" s="181"/>
      <c r="S512" s="173"/>
    </row>
    <row r="513" spans="1:19" ht="23.25" customHeight="1" x14ac:dyDescent="0.2">
      <c r="A513" s="383" t="s">
        <v>134</v>
      </c>
      <c r="B513" s="411"/>
      <c r="C513" s="411"/>
      <c r="D513" s="411"/>
      <c r="E513" s="80">
        <f>SUM(F513:I513,'5.10b'!E513:H513)</f>
        <v>37828</v>
      </c>
      <c r="F513" s="182">
        <v>15923</v>
      </c>
      <c r="G513" s="182">
        <v>0</v>
      </c>
      <c r="H513" s="182">
        <v>0</v>
      </c>
      <c r="I513" s="182">
        <v>0</v>
      </c>
      <c r="J513" s="148"/>
      <c r="K513" s="174"/>
      <c r="L513" s="179"/>
      <c r="M513" s="179"/>
      <c r="N513" s="179"/>
      <c r="O513" s="181"/>
      <c r="P513" s="181"/>
      <c r="Q513" s="181"/>
      <c r="R513" s="181"/>
      <c r="S513" s="173"/>
    </row>
    <row r="514" spans="1:19" x14ac:dyDescent="0.2">
      <c r="A514" s="383" t="s">
        <v>119</v>
      </c>
      <c r="B514" s="411"/>
      <c r="C514" s="411"/>
      <c r="D514" s="411"/>
      <c r="E514" s="80">
        <f>SUM(F514:I514,'5.10b'!E514:H514)</f>
        <v>1111</v>
      </c>
      <c r="F514" s="182">
        <v>1111</v>
      </c>
      <c r="G514" s="182">
        <v>0</v>
      </c>
      <c r="H514" s="182">
        <v>0</v>
      </c>
      <c r="I514" s="182">
        <v>0</v>
      </c>
      <c r="J514" s="148"/>
      <c r="K514" s="174"/>
      <c r="L514" s="179"/>
      <c r="M514" s="179"/>
      <c r="N514" s="179"/>
      <c r="O514" s="181"/>
      <c r="P514" s="181"/>
      <c r="Q514" s="181"/>
      <c r="R514" s="181"/>
      <c r="S514" s="173"/>
    </row>
    <row r="515" spans="1:19" x14ac:dyDescent="0.2">
      <c r="A515" s="383" t="s">
        <v>120</v>
      </c>
      <c r="B515" s="411"/>
      <c r="C515" s="411"/>
      <c r="D515" s="411"/>
      <c r="E515" s="80">
        <f>SUM(F515:I515,'5.10b'!E515:H515)</f>
        <v>1647</v>
      </c>
      <c r="F515" s="182">
        <v>0</v>
      </c>
      <c r="G515" s="182">
        <v>0</v>
      </c>
      <c r="H515" s="182">
        <v>0</v>
      </c>
      <c r="I515" s="182">
        <v>0</v>
      </c>
      <c r="J515" s="148"/>
      <c r="K515" s="174"/>
      <c r="L515" s="179"/>
      <c r="M515" s="179"/>
      <c r="N515" s="179"/>
      <c r="O515" s="181"/>
      <c r="P515" s="181"/>
      <c r="Q515" s="181"/>
      <c r="R515" s="181"/>
      <c r="S515" s="173"/>
    </row>
    <row r="516" spans="1:19" ht="23.25" customHeight="1" x14ac:dyDescent="0.2">
      <c r="A516" s="405" t="s">
        <v>540</v>
      </c>
      <c r="B516" s="405"/>
      <c r="C516" s="405"/>
      <c r="D516" s="405"/>
      <c r="E516" s="80">
        <f>SUM(F516:I516,'5.10b'!E516:H516)</f>
        <v>128033</v>
      </c>
      <c r="F516" s="182">
        <f>SUM(F517:F520)</f>
        <v>41161</v>
      </c>
      <c r="G516" s="182">
        <f>SUM(G517:G520)</f>
        <v>9034</v>
      </c>
      <c r="H516" s="182">
        <f>SUM(H517:H520)</f>
        <v>0</v>
      </c>
      <c r="I516" s="182">
        <f>SUM(I517:I520)</f>
        <v>1788</v>
      </c>
      <c r="J516" s="148"/>
      <c r="K516" s="183"/>
      <c r="L516" s="183"/>
      <c r="M516" s="183"/>
      <c r="N516" s="183"/>
      <c r="O516" s="181"/>
      <c r="P516" s="181"/>
      <c r="Q516" s="181"/>
      <c r="R516" s="181"/>
      <c r="S516" s="173"/>
    </row>
    <row r="517" spans="1:19" ht="23.25" customHeight="1" x14ac:dyDescent="0.2">
      <c r="A517" s="383" t="s">
        <v>134</v>
      </c>
      <c r="B517" s="411"/>
      <c r="C517" s="411"/>
      <c r="D517" s="411"/>
      <c r="E517" s="80">
        <f>SUM(F517:I517,'5.10b'!E517:H517)</f>
        <v>99944</v>
      </c>
      <c r="F517" s="182">
        <v>30589</v>
      </c>
      <c r="G517" s="182">
        <v>9034</v>
      </c>
      <c r="H517" s="182">
        <v>0</v>
      </c>
      <c r="I517" s="182">
        <v>1350</v>
      </c>
      <c r="J517" s="148"/>
      <c r="K517" s="174"/>
      <c r="L517" s="175"/>
      <c r="M517" s="175"/>
      <c r="N517" s="175"/>
      <c r="O517" s="148"/>
      <c r="P517" s="148"/>
      <c r="Q517" s="148"/>
      <c r="R517" s="148"/>
      <c r="S517" s="173"/>
    </row>
    <row r="518" spans="1:19" x14ac:dyDescent="0.2">
      <c r="A518" s="383" t="s">
        <v>281</v>
      </c>
      <c r="B518" s="411"/>
      <c r="C518" s="411"/>
      <c r="D518" s="411"/>
      <c r="E518" s="80">
        <f>SUM(F518:I518,'5.10b'!E518:H518)</f>
        <v>5367</v>
      </c>
      <c r="F518" s="182">
        <v>0</v>
      </c>
      <c r="G518" s="182">
        <v>0</v>
      </c>
      <c r="H518" s="182">
        <v>0</v>
      </c>
      <c r="I518" s="182">
        <v>0</v>
      </c>
      <c r="J518" s="148"/>
      <c r="K518" s="177"/>
      <c r="L518" s="175"/>
      <c r="M518" s="175"/>
      <c r="N518" s="175"/>
      <c r="O518" s="148"/>
      <c r="P518" s="148"/>
      <c r="Q518" s="148"/>
      <c r="R518" s="148"/>
      <c r="S518" s="173"/>
    </row>
    <row r="519" spans="1:19" x14ac:dyDescent="0.2">
      <c r="A519" s="383" t="s">
        <v>119</v>
      </c>
      <c r="B519" s="411"/>
      <c r="C519" s="411"/>
      <c r="D519" s="411"/>
      <c r="E519" s="80">
        <f>SUM(F519:I519,'5.10b'!E519:H519)</f>
        <v>17898</v>
      </c>
      <c r="F519" s="182">
        <v>8784</v>
      </c>
      <c r="G519" s="182">
        <v>0</v>
      </c>
      <c r="H519" s="182">
        <v>0</v>
      </c>
      <c r="I519" s="182">
        <v>0</v>
      </c>
      <c r="J519" s="148"/>
      <c r="K519" s="174"/>
      <c r="L519" s="175"/>
      <c r="M519" s="175"/>
      <c r="N519" s="175"/>
      <c r="O519" s="148"/>
      <c r="P519" s="148"/>
      <c r="Q519" s="148"/>
      <c r="R519" s="148"/>
      <c r="S519" s="173"/>
    </row>
    <row r="520" spans="1:19" x14ac:dyDescent="0.2">
      <c r="A520" s="383" t="s">
        <v>120</v>
      </c>
      <c r="B520" s="411"/>
      <c r="C520" s="411"/>
      <c r="D520" s="411"/>
      <c r="E520" s="80">
        <f>SUM(F520:I520,'5.10b'!E520:H520)</f>
        <v>4824</v>
      </c>
      <c r="F520" s="182">
        <v>1788</v>
      </c>
      <c r="G520" s="182">
        <v>0</v>
      </c>
      <c r="H520" s="182">
        <v>0</v>
      </c>
      <c r="I520" s="182">
        <v>438</v>
      </c>
      <c r="J520" s="148"/>
      <c r="K520" s="174"/>
      <c r="L520" s="175"/>
      <c r="M520" s="175"/>
      <c r="N520" s="175"/>
      <c r="O520" s="148"/>
      <c r="P520" s="148"/>
      <c r="Q520" s="148"/>
      <c r="R520" s="148"/>
      <c r="S520" s="173"/>
    </row>
    <row r="521" spans="1:19" ht="23.25" customHeight="1" x14ac:dyDescent="0.2">
      <c r="A521" s="405" t="s">
        <v>541</v>
      </c>
      <c r="B521" s="405"/>
      <c r="C521" s="405"/>
      <c r="D521" s="405"/>
      <c r="E521" s="80">
        <f>SUM(F521:I521,'5.10b'!E521:H521)</f>
        <v>49997</v>
      </c>
      <c r="F521" s="182">
        <f>SUM(F522:F525)</f>
        <v>5812</v>
      </c>
      <c r="G521" s="182">
        <f>SUM(G522:G525)</f>
        <v>1435</v>
      </c>
      <c r="H521" s="182">
        <f>SUM(H522:H525)</f>
        <v>0</v>
      </c>
      <c r="I521" s="182">
        <f>SUM(I522:I525)</f>
        <v>0</v>
      </c>
      <c r="J521" s="148"/>
      <c r="K521" s="172"/>
      <c r="L521" s="172"/>
      <c r="M521" s="172"/>
      <c r="N521" s="172"/>
      <c r="O521" s="148"/>
      <c r="P521" s="148"/>
      <c r="Q521" s="148"/>
      <c r="R521" s="148"/>
      <c r="S521" s="173"/>
    </row>
    <row r="522" spans="1:19" ht="23.25" customHeight="1" x14ac:dyDescent="0.2">
      <c r="A522" s="383" t="s">
        <v>134</v>
      </c>
      <c r="B522" s="411"/>
      <c r="C522" s="411"/>
      <c r="D522" s="411"/>
      <c r="E522" s="80">
        <f>SUM(F522:I522,'5.10b'!E522:H522)</f>
        <v>35561</v>
      </c>
      <c r="F522" s="182">
        <v>5454</v>
      </c>
      <c r="G522" s="182">
        <v>1435</v>
      </c>
      <c r="H522" s="182">
        <v>0</v>
      </c>
      <c r="I522" s="182">
        <v>0</v>
      </c>
      <c r="J522" s="148"/>
      <c r="K522" s="174"/>
      <c r="L522" s="175"/>
      <c r="M522" s="175"/>
      <c r="N522" s="175"/>
      <c r="O522" s="148"/>
      <c r="P522" s="148"/>
      <c r="Q522" s="148"/>
      <c r="R522" s="148"/>
      <c r="S522" s="173"/>
    </row>
    <row r="523" spans="1:19" x14ac:dyDescent="0.2">
      <c r="A523" s="383" t="s">
        <v>281</v>
      </c>
      <c r="B523" s="411"/>
      <c r="C523" s="411"/>
      <c r="D523" s="411"/>
      <c r="E523" s="80">
        <f>SUM(F523:I523,'5.10b'!E523:H523)</f>
        <v>3070</v>
      </c>
      <c r="F523" s="182">
        <v>0</v>
      </c>
      <c r="G523" s="182">
        <v>0</v>
      </c>
      <c r="H523" s="182">
        <v>0</v>
      </c>
      <c r="I523" s="182">
        <v>0</v>
      </c>
      <c r="J523" s="148"/>
      <c r="K523" s="177"/>
      <c r="L523" s="175"/>
      <c r="M523" s="175"/>
      <c r="N523" s="175"/>
      <c r="O523" s="148"/>
      <c r="P523" s="148"/>
      <c r="Q523" s="148"/>
      <c r="R523" s="148"/>
      <c r="S523" s="173"/>
    </row>
    <row r="524" spans="1:19" x14ac:dyDescent="0.2">
      <c r="A524" s="383" t="s">
        <v>119</v>
      </c>
      <c r="B524" s="411"/>
      <c r="C524" s="411"/>
      <c r="D524" s="411"/>
      <c r="E524" s="80">
        <f>SUM(F524:I524,'5.10b'!E524:H524)</f>
        <v>9327</v>
      </c>
      <c r="F524" s="182">
        <v>358</v>
      </c>
      <c r="G524" s="182">
        <v>0</v>
      </c>
      <c r="H524" s="182">
        <v>0</v>
      </c>
      <c r="I524" s="182">
        <v>0</v>
      </c>
      <c r="J524" s="148"/>
      <c r="K524" s="174"/>
      <c r="L524" s="175"/>
      <c r="M524" s="175"/>
      <c r="N524" s="175"/>
      <c r="O524" s="148"/>
      <c r="P524" s="148"/>
      <c r="Q524" s="148"/>
      <c r="R524" s="148"/>
      <c r="S524" s="173"/>
    </row>
    <row r="525" spans="1:19" x14ac:dyDescent="0.2">
      <c r="A525" s="383" t="s">
        <v>120</v>
      </c>
      <c r="B525" s="411"/>
      <c r="C525" s="411"/>
      <c r="D525" s="411"/>
      <c r="E525" s="80">
        <f>SUM(F525:I525,'5.10b'!E525:H525)</f>
        <v>2039</v>
      </c>
      <c r="F525" s="182">
        <v>0</v>
      </c>
      <c r="G525" s="182">
        <v>0</v>
      </c>
      <c r="H525" s="182">
        <v>0</v>
      </c>
      <c r="I525" s="182">
        <v>0</v>
      </c>
      <c r="J525" s="148"/>
      <c r="K525" s="174"/>
      <c r="L525" s="175"/>
      <c r="M525" s="175"/>
      <c r="N525" s="175"/>
      <c r="O525" s="148"/>
      <c r="P525" s="148"/>
      <c r="Q525" s="148"/>
      <c r="R525" s="148"/>
      <c r="S525" s="173"/>
    </row>
    <row r="526" spans="1:19" ht="23.25" customHeight="1" x14ac:dyDescent="0.2">
      <c r="A526" s="405" t="s">
        <v>542</v>
      </c>
      <c r="B526" s="405"/>
      <c r="C526" s="405"/>
      <c r="D526" s="405"/>
      <c r="E526" s="80">
        <f>SUM(F526:I526,'5.10b'!E526:H526)</f>
        <v>81313</v>
      </c>
      <c r="F526" s="182">
        <f>SUM(F527:F530)</f>
        <v>0</v>
      </c>
      <c r="G526" s="182">
        <f>SUM(G527:G530)</f>
        <v>3527</v>
      </c>
      <c r="H526" s="182">
        <f>SUM(H527:H530)</f>
        <v>0</v>
      </c>
      <c r="I526" s="182">
        <f>SUM(I527:I530)</f>
        <v>0</v>
      </c>
      <c r="J526" s="148"/>
      <c r="K526" s="172"/>
      <c r="L526" s="172"/>
      <c r="M526" s="172"/>
      <c r="N526" s="172"/>
      <c r="O526" s="148"/>
      <c r="P526" s="148"/>
      <c r="Q526" s="148"/>
      <c r="R526" s="148"/>
      <c r="S526" s="173"/>
    </row>
    <row r="527" spans="1:19" ht="23.25" customHeight="1" x14ac:dyDescent="0.2">
      <c r="A527" s="383" t="s">
        <v>134</v>
      </c>
      <c r="B527" s="411"/>
      <c r="C527" s="411"/>
      <c r="D527" s="411"/>
      <c r="E527" s="80">
        <f>SUM(F527:I527,'5.10b'!E527:H527)</f>
        <v>72948</v>
      </c>
      <c r="F527" s="182">
        <v>0</v>
      </c>
      <c r="G527" s="182">
        <v>3527</v>
      </c>
      <c r="H527" s="182">
        <v>0</v>
      </c>
      <c r="I527" s="182">
        <v>0</v>
      </c>
      <c r="J527" s="148"/>
      <c r="K527" s="174"/>
      <c r="L527" s="175"/>
      <c r="M527" s="175"/>
      <c r="N527" s="175"/>
      <c r="O527" s="148"/>
      <c r="P527" s="148"/>
      <c r="Q527" s="148"/>
      <c r="R527" s="148"/>
      <c r="S527" s="173"/>
    </row>
    <row r="528" spans="1:19" x14ac:dyDescent="0.2">
      <c r="A528" s="383" t="s">
        <v>281</v>
      </c>
      <c r="B528" s="411"/>
      <c r="C528" s="411"/>
      <c r="D528" s="411"/>
      <c r="E528" s="80">
        <f>SUM(F528:I528,'5.10b'!E528:H528)</f>
        <v>2912</v>
      </c>
      <c r="F528" s="182">
        <v>0</v>
      </c>
      <c r="G528" s="182">
        <v>0</v>
      </c>
      <c r="H528" s="182">
        <v>0</v>
      </c>
      <c r="I528" s="182">
        <v>0</v>
      </c>
      <c r="J528" s="148"/>
      <c r="K528" s="177"/>
      <c r="L528" s="175"/>
      <c r="M528" s="175"/>
      <c r="N528" s="175"/>
      <c r="O528" s="148"/>
      <c r="P528" s="148"/>
      <c r="Q528" s="148"/>
      <c r="R528" s="148"/>
      <c r="S528" s="173"/>
    </row>
    <row r="529" spans="1:19" x14ac:dyDescent="0.2">
      <c r="A529" s="383" t="s">
        <v>119</v>
      </c>
      <c r="B529" s="411"/>
      <c r="C529" s="411"/>
      <c r="D529" s="411"/>
      <c r="E529" s="80">
        <f>SUM(F529:I529,'5.10b'!E529:H529)</f>
        <v>3600</v>
      </c>
      <c r="F529" s="182">
        <v>0</v>
      </c>
      <c r="G529" s="182">
        <v>0</v>
      </c>
      <c r="H529" s="182">
        <v>0</v>
      </c>
      <c r="I529" s="182">
        <v>0</v>
      </c>
      <c r="J529" s="148"/>
      <c r="K529" s="174"/>
      <c r="L529" s="175"/>
      <c r="M529" s="175"/>
      <c r="N529" s="175"/>
      <c r="O529" s="148"/>
      <c r="P529" s="148"/>
      <c r="Q529" s="148"/>
      <c r="R529" s="148"/>
      <c r="S529" s="173"/>
    </row>
    <row r="530" spans="1:19" x14ac:dyDescent="0.2">
      <c r="A530" s="383" t="s">
        <v>120</v>
      </c>
      <c r="B530" s="411"/>
      <c r="C530" s="411"/>
      <c r="D530" s="411"/>
      <c r="E530" s="80">
        <f>SUM(F530:I530,'5.10b'!E530:H530)</f>
        <v>1853</v>
      </c>
      <c r="F530" s="182">
        <v>0</v>
      </c>
      <c r="G530" s="182">
        <v>0</v>
      </c>
      <c r="H530" s="182">
        <v>0</v>
      </c>
      <c r="I530" s="182">
        <v>0</v>
      </c>
      <c r="J530" s="148"/>
      <c r="K530" s="174"/>
      <c r="L530" s="175"/>
      <c r="M530" s="175"/>
      <c r="N530" s="175"/>
      <c r="O530" s="148"/>
      <c r="P530" s="148"/>
      <c r="Q530" s="148"/>
      <c r="R530" s="148"/>
      <c r="S530" s="173"/>
    </row>
    <row r="531" spans="1:19" ht="23.25" customHeight="1" x14ac:dyDescent="0.2">
      <c r="A531" s="405" t="s">
        <v>543</v>
      </c>
      <c r="B531" s="405"/>
      <c r="C531" s="405"/>
      <c r="D531" s="405"/>
      <c r="E531" s="80">
        <f>SUM(F531:I531,'5.10b'!E531:H531)</f>
        <v>961881</v>
      </c>
      <c r="F531" s="182">
        <f>SUM(F532:F535)</f>
        <v>364563</v>
      </c>
      <c r="G531" s="182">
        <f>SUM(G532:G535)</f>
        <v>63204</v>
      </c>
      <c r="H531" s="182">
        <f>SUM(H532:H535)</f>
        <v>410792</v>
      </c>
      <c r="I531" s="182">
        <f>SUM(I532:I535)</f>
        <v>0</v>
      </c>
      <c r="J531" s="148"/>
      <c r="K531" s="172"/>
      <c r="L531" s="172"/>
      <c r="M531" s="172"/>
      <c r="N531" s="172"/>
      <c r="O531" s="148"/>
      <c r="P531" s="148"/>
      <c r="Q531" s="148"/>
      <c r="R531" s="148"/>
      <c r="S531" s="173"/>
    </row>
    <row r="532" spans="1:19" ht="22.5" customHeight="1" x14ac:dyDescent="0.2">
      <c r="A532" s="383" t="s">
        <v>134</v>
      </c>
      <c r="B532" s="411"/>
      <c r="C532" s="411"/>
      <c r="D532" s="411"/>
      <c r="E532" s="80">
        <f>SUM(F532:I532,'5.10b'!E532:H532)</f>
        <v>549712</v>
      </c>
      <c r="F532" s="182">
        <v>235978</v>
      </c>
      <c r="G532" s="182">
        <v>25363</v>
      </c>
      <c r="H532" s="182">
        <v>212936</v>
      </c>
      <c r="I532" s="182">
        <v>0</v>
      </c>
      <c r="J532" s="148"/>
      <c r="K532" s="174"/>
      <c r="L532" s="175"/>
      <c r="M532" s="175"/>
      <c r="N532" s="175"/>
      <c r="O532" s="148"/>
      <c r="P532" s="148"/>
      <c r="Q532" s="148"/>
      <c r="R532" s="148"/>
      <c r="S532" s="173"/>
    </row>
    <row r="533" spans="1:19" x14ac:dyDescent="0.2">
      <c r="A533" s="383" t="s">
        <v>281</v>
      </c>
      <c r="B533" s="411"/>
      <c r="C533" s="411"/>
      <c r="D533" s="411"/>
      <c r="E533" s="80">
        <f>SUM(F533:I533,'5.10b'!E533:H533)</f>
        <v>245869</v>
      </c>
      <c r="F533" s="182">
        <v>47025</v>
      </c>
      <c r="G533" s="182">
        <v>22846</v>
      </c>
      <c r="H533" s="182">
        <v>145402</v>
      </c>
      <c r="I533" s="182">
        <v>0</v>
      </c>
      <c r="J533" s="148"/>
      <c r="K533" s="177"/>
      <c r="L533" s="175"/>
      <c r="M533" s="175"/>
      <c r="N533" s="175"/>
      <c r="O533" s="148"/>
      <c r="P533" s="148"/>
      <c r="Q533" s="148"/>
      <c r="R533" s="148"/>
      <c r="S533" s="173"/>
    </row>
    <row r="534" spans="1:19" x14ac:dyDescent="0.2">
      <c r="A534" s="383" t="s">
        <v>119</v>
      </c>
      <c r="B534" s="411"/>
      <c r="C534" s="411"/>
      <c r="D534" s="411"/>
      <c r="E534" s="80">
        <f>SUM(F534:I534,'5.10b'!E534:H534)</f>
        <v>124342</v>
      </c>
      <c r="F534" s="182">
        <v>69273</v>
      </c>
      <c r="G534" s="182">
        <v>3404</v>
      </c>
      <c r="H534" s="182">
        <v>41429</v>
      </c>
      <c r="I534" s="182">
        <v>0</v>
      </c>
      <c r="J534" s="148"/>
      <c r="K534" s="174"/>
      <c r="L534" s="175"/>
      <c r="M534" s="175"/>
      <c r="N534" s="175"/>
      <c r="O534" s="148"/>
      <c r="P534" s="148"/>
      <c r="Q534" s="148"/>
      <c r="R534" s="148"/>
      <c r="S534" s="173"/>
    </row>
    <row r="535" spans="1:19" x14ac:dyDescent="0.2">
      <c r="A535" s="383" t="s">
        <v>120</v>
      </c>
      <c r="B535" s="411"/>
      <c r="C535" s="411"/>
      <c r="D535" s="411"/>
      <c r="E535" s="80">
        <f>SUM(F535:I535,'5.10b'!E535:H535)</f>
        <v>41958</v>
      </c>
      <c r="F535" s="182">
        <v>12287</v>
      </c>
      <c r="G535" s="182">
        <v>11591</v>
      </c>
      <c r="H535" s="182">
        <v>11025</v>
      </c>
      <c r="I535" s="182">
        <v>0</v>
      </c>
      <c r="J535" s="148"/>
      <c r="K535" s="174"/>
      <c r="L535" s="175"/>
      <c r="M535" s="175"/>
      <c r="N535" s="175"/>
      <c r="O535" s="148"/>
      <c r="P535" s="148"/>
      <c r="Q535" s="148"/>
      <c r="R535" s="148"/>
      <c r="S535" s="173"/>
    </row>
    <row r="536" spans="1:19" ht="23.25" customHeight="1" x14ac:dyDescent="0.2">
      <c r="A536" s="380" t="s">
        <v>544</v>
      </c>
      <c r="B536" s="380"/>
      <c r="C536" s="380"/>
      <c r="D536" s="380"/>
      <c r="E536" s="80">
        <f>SUM(F536:I536,'5.10b'!E536:H536)</f>
        <v>88889</v>
      </c>
      <c r="F536" s="67">
        <f>SUM(F537:F539)</f>
        <v>19775</v>
      </c>
      <c r="G536" s="67">
        <f>SUM(G537:G539)</f>
        <v>1925</v>
      </c>
      <c r="H536" s="67">
        <f>SUM(H537:H539)</f>
        <v>4140</v>
      </c>
      <c r="I536" s="67">
        <f>SUM(I537:I539)</f>
        <v>3002</v>
      </c>
      <c r="J536" s="148"/>
      <c r="K536" s="172"/>
      <c r="L536" s="172"/>
      <c r="M536" s="172"/>
      <c r="N536" s="172"/>
      <c r="O536" s="148"/>
      <c r="P536" s="148"/>
      <c r="Q536" s="148"/>
      <c r="R536" s="148"/>
      <c r="S536" s="173"/>
    </row>
    <row r="537" spans="1:19" ht="23.25" customHeight="1" x14ac:dyDescent="0.2">
      <c r="A537" s="383" t="s">
        <v>134</v>
      </c>
      <c r="B537" s="384"/>
      <c r="C537" s="384"/>
      <c r="D537" s="384"/>
      <c r="E537" s="80">
        <f>SUM(F537:I537,'5.10b'!E537:H537)</f>
        <v>83843</v>
      </c>
      <c r="F537" s="67">
        <v>19775</v>
      </c>
      <c r="G537" s="67">
        <v>1925</v>
      </c>
      <c r="H537" s="67">
        <v>3598</v>
      </c>
      <c r="I537" s="67">
        <v>2008</v>
      </c>
      <c r="J537" s="148"/>
      <c r="K537" s="174"/>
      <c r="L537" s="175"/>
      <c r="M537" s="175"/>
      <c r="N537" s="175"/>
      <c r="O537" s="148"/>
      <c r="P537" s="148"/>
      <c r="Q537" s="148"/>
      <c r="R537" s="148"/>
      <c r="S537" s="173"/>
    </row>
    <row r="538" spans="1:19" x14ac:dyDescent="0.2">
      <c r="A538" s="383" t="s">
        <v>119</v>
      </c>
      <c r="B538" s="384"/>
      <c r="C538" s="384"/>
      <c r="D538" s="384"/>
      <c r="E538" s="80">
        <f>SUM(F538:I538,'5.10b'!E538:H538)</f>
        <v>556</v>
      </c>
      <c r="F538" s="67">
        <v>0</v>
      </c>
      <c r="G538" s="67">
        <v>0</v>
      </c>
      <c r="H538" s="67">
        <v>542</v>
      </c>
      <c r="I538" s="67">
        <v>14</v>
      </c>
      <c r="J538" s="148"/>
      <c r="K538" s="174"/>
      <c r="L538" s="175"/>
      <c r="M538" s="175"/>
      <c r="N538" s="175"/>
      <c r="O538" s="148"/>
      <c r="P538" s="148"/>
      <c r="Q538" s="148"/>
      <c r="R538" s="148"/>
      <c r="S538" s="173"/>
    </row>
    <row r="539" spans="1:19" x14ac:dyDescent="0.2">
      <c r="A539" s="383" t="s">
        <v>120</v>
      </c>
      <c r="B539" s="384"/>
      <c r="C539" s="384"/>
      <c r="D539" s="384"/>
      <c r="E539" s="80">
        <f>SUM(F539:I539,'5.10b'!E539:H539)</f>
        <v>4490</v>
      </c>
      <c r="F539" s="67">
        <v>0</v>
      </c>
      <c r="G539" s="67">
        <v>0</v>
      </c>
      <c r="H539" s="67">
        <v>0</v>
      </c>
      <c r="I539" s="67">
        <v>980</v>
      </c>
      <c r="J539" s="148"/>
      <c r="K539" s="174"/>
      <c r="L539" s="175"/>
      <c r="M539" s="175"/>
      <c r="N539" s="175"/>
      <c r="O539" s="148"/>
      <c r="P539" s="148"/>
      <c r="Q539" s="148"/>
      <c r="R539" s="148"/>
      <c r="S539" s="173"/>
    </row>
    <row r="540" spans="1:19" ht="23.25" customHeight="1" x14ac:dyDescent="0.2">
      <c r="A540" s="338" t="s">
        <v>545</v>
      </c>
      <c r="B540" s="338"/>
      <c r="C540" s="338"/>
      <c r="D540" s="338"/>
      <c r="E540" s="80">
        <f>SUM(F540:I540,'5.10b'!E540:H540)</f>
        <v>19433</v>
      </c>
      <c r="F540" s="81">
        <f>SUM(F541:F542)</f>
        <v>0</v>
      </c>
      <c r="G540" s="81">
        <f>SUM(G541:G542)</f>
        <v>10200</v>
      </c>
      <c r="H540" s="81">
        <f>SUM(H541:H542)</f>
        <v>0</v>
      </c>
      <c r="I540" s="81">
        <f>SUM(I541:I542)</f>
        <v>0</v>
      </c>
      <c r="J540" s="148"/>
      <c r="K540" s="172"/>
      <c r="L540" s="172"/>
      <c r="M540" s="172"/>
      <c r="N540" s="172"/>
      <c r="O540" s="148"/>
      <c r="P540" s="148"/>
      <c r="Q540" s="148"/>
      <c r="R540" s="148"/>
      <c r="S540" s="173"/>
    </row>
    <row r="541" spans="1:19" ht="23.25" customHeight="1" x14ac:dyDescent="0.2">
      <c r="A541" s="396" t="s">
        <v>134</v>
      </c>
      <c r="B541" s="411"/>
      <c r="C541" s="411"/>
      <c r="D541" s="411"/>
      <c r="E541" s="80">
        <f>SUM(F541:I541,'5.10b'!E541:H541)</f>
        <v>19425</v>
      </c>
      <c r="F541" s="81">
        <v>0</v>
      </c>
      <c r="G541" s="81">
        <v>10200</v>
      </c>
      <c r="H541" s="81">
        <v>0</v>
      </c>
      <c r="I541" s="81">
        <v>0</v>
      </c>
      <c r="J541" s="148"/>
      <c r="K541" s="174"/>
      <c r="L541" s="179"/>
      <c r="M541" s="179"/>
      <c r="N541" s="179"/>
      <c r="O541" s="181"/>
      <c r="P541" s="181"/>
      <c r="Q541" s="181"/>
      <c r="R541" s="181"/>
      <c r="S541" s="173"/>
    </row>
    <row r="542" spans="1:19" ht="11.25" customHeight="1" x14ac:dyDescent="0.2">
      <c r="A542" s="396" t="s">
        <v>120</v>
      </c>
      <c r="B542" s="411"/>
      <c r="C542" s="411"/>
      <c r="D542" s="411"/>
      <c r="E542" s="80">
        <f>SUM(F542:I542,'5.10b'!E542:H542)</f>
        <v>8</v>
      </c>
      <c r="F542" s="81">
        <v>0</v>
      </c>
      <c r="G542" s="81">
        <v>0</v>
      </c>
      <c r="H542" s="81">
        <v>0</v>
      </c>
      <c r="I542" s="81">
        <v>0</v>
      </c>
      <c r="J542" s="148"/>
      <c r="K542" s="174"/>
      <c r="L542" s="179"/>
      <c r="M542" s="179"/>
      <c r="N542" s="179"/>
      <c r="O542" s="181"/>
      <c r="P542" s="181"/>
      <c r="Q542" s="181"/>
      <c r="R542" s="181"/>
      <c r="S542" s="173"/>
    </row>
    <row r="543" spans="1:19" ht="23.25" customHeight="1" x14ac:dyDescent="0.2">
      <c r="A543" s="338" t="s">
        <v>546</v>
      </c>
      <c r="B543" s="338"/>
      <c r="C543" s="338"/>
      <c r="D543" s="338"/>
      <c r="E543" s="80">
        <f>SUM(F543:I543,'5.10b'!E543:H543)</f>
        <v>31504</v>
      </c>
      <c r="F543" s="81">
        <f>SUM(F544:F545)</f>
        <v>0</v>
      </c>
      <c r="G543" s="81">
        <f>SUM(G544:G545)</f>
        <v>0</v>
      </c>
      <c r="H543" s="81">
        <f>SUM(H544:H545)</f>
        <v>0</v>
      </c>
      <c r="I543" s="81">
        <f>SUM(I544:I545)</f>
        <v>0</v>
      </c>
      <c r="J543" s="148"/>
      <c r="K543" s="183"/>
      <c r="L543" s="183"/>
      <c r="M543" s="183"/>
      <c r="N543" s="183"/>
      <c r="O543" s="181"/>
      <c r="P543" s="181"/>
      <c r="Q543" s="181"/>
      <c r="R543" s="181"/>
      <c r="S543" s="173"/>
    </row>
    <row r="544" spans="1:19" ht="23.25" customHeight="1" x14ac:dyDescent="0.2">
      <c r="A544" s="396" t="s">
        <v>134</v>
      </c>
      <c r="B544" s="411"/>
      <c r="C544" s="411"/>
      <c r="D544" s="411"/>
      <c r="E544" s="80">
        <f>SUM(F544:I544,'5.10b'!E544:H544)</f>
        <v>30007</v>
      </c>
      <c r="F544" s="81">
        <v>0</v>
      </c>
      <c r="G544" s="81">
        <v>0</v>
      </c>
      <c r="H544" s="81">
        <v>0</v>
      </c>
      <c r="I544" s="81">
        <v>0</v>
      </c>
      <c r="J544" s="148"/>
      <c r="K544" s="174"/>
      <c r="L544" s="179"/>
      <c r="M544" s="179"/>
      <c r="N544" s="179"/>
      <c r="O544" s="181"/>
      <c r="P544" s="181"/>
      <c r="Q544" s="181"/>
      <c r="R544" s="181"/>
      <c r="S544" s="173"/>
    </row>
    <row r="545" spans="1:19" ht="11.25" customHeight="1" x14ac:dyDescent="0.2">
      <c r="A545" s="396" t="s">
        <v>120</v>
      </c>
      <c r="B545" s="411"/>
      <c r="C545" s="411"/>
      <c r="D545" s="411"/>
      <c r="E545" s="80">
        <f>SUM(F545:I545,'5.10b'!E545:H545)</f>
        <v>1497</v>
      </c>
      <c r="F545" s="81">
        <v>0</v>
      </c>
      <c r="G545" s="81">
        <v>0</v>
      </c>
      <c r="H545" s="81">
        <v>0</v>
      </c>
      <c r="I545" s="81">
        <v>0</v>
      </c>
      <c r="J545" s="148"/>
      <c r="K545" s="174"/>
      <c r="L545" s="179"/>
      <c r="M545" s="179"/>
      <c r="N545" s="179"/>
      <c r="O545" s="181"/>
      <c r="P545" s="181"/>
      <c r="Q545" s="181"/>
      <c r="R545" s="181"/>
      <c r="S545" s="173"/>
    </row>
    <row r="546" spans="1:19" ht="23.25" customHeight="1" x14ac:dyDescent="0.2">
      <c r="A546" s="338" t="s">
        <v>547</v>
      </c>
      <c r="B546" s="338"/>
      <c r="C546" s="338"/>
      <c r="D546" s="338"/>
      <c r="E546" s="80">
        <f>SUM(F546:I546,'5.10b'!E546:H546)</f>
        <v>6920</v>
      </c>
      <c r="F546" s="81">
        <f>SUM(F547:F548)</f>
        <v>0</v>
      </c>
      <c r="G546" s="81">
        <f>SUM(G547:G548)</f>
        <v>0</v>
      </c>
      <c r="H546" s="81">
        <f>SUM(H547:H548)</f>
        <v>0</v>
      </c>
      <c r="I546" s="81">
        <f>SUM(I547:I548)</f>
        <v>0</v>
      </c>
      <c r="J546" s="148"/>
      <c r="K546" s="178"/>
      <c r="L546" s="178"/>
      <c r="M546" s="178"/>
      <c r="N546" s="178"/>
      <c r="O546" s="169"/>
      <c r="P546" s="169"/>
      <c r="Q546" s="169"/>
      <c r="R546" s="169"/>
      <c r="S546" s="173"/>
    </row>
    <row r="547" spans="1:19" ht="23.25" customHeight="1" x14ac:dyDescent="0.2">
      <c r="A547" s="396" t="s">
        <v>134</v>
      </c>
      <c r="B547" s="411"/>
      <c r="C547" s="411"/>
      <c r="D547" s="411"/>
      <c r="E547" s="80">
        <f>SUM(F547:I547,'5.10b'!E547:H547)</f>
        <v>6248</v>
      </c>
      <c r="F547" s="81">
        <v>0</v>
      </c>
      <c r="G547" s="81">
        <v>0</v>
      </c>
      <c r="H547" s="81">
        <v>0</v>
      </c>
      <c r="I547" s="81">
        <v>0</v>
      </c>
      <c r="J547" s="148"/>
      <c r="K547" s="177"/>
      <c r="L547" s="179"/>
      <c r="M547" s="179"/>
      <c r="N547" s="179"/>
      <c r="O547" s="169"/>
      <c r="P547" s="169"/>
      <c r="Q547" s="169"/>
      <c r="R547" s="169"/>
      <c r="S547" s="173"/>
    </row>
    <row r="548" spans="1:19" ht="11.25" customHeight="1" x14ac:dyDescent="0.2">
      <c r="A548" s="396" t="s">
        <v>120</v>
      </c>
      <c r="B548" s="411"/>
      <c r="C548" s="411"/>
      <c r="D548" s="411"/>
      <c r="E548" s="80">
        <f>SUM(F548:I548,'5.10b'!E548:H548)</f>
        <v>672</v>
      </c>
      <c r="F548" s="81">
        <v>0</v>
      </c>
      <c r="G548" s="81">
        <v>0</v>
      </c>
      <c r="H548" s="81">
        <v>0</v>
      </c>
      <c r="I548" s="81">
        <v>0</v>
      </c>
      <c r="J548" s="148"/>
      <c r="K548" s="177"/>
      <c r="L548" s="179"/>
      <c r="M548" s="179"/>
      <c r="N548" s="179"/>
      <c r="O548" s="169"/>
      <c r="P548" s="169"/>
      <c r="Q548" s="169"/>
      <c r="R548" s="169"/>
      <c r="S548" s="173"/>
    </row>
    <row r="549" spans="1:19" ht="23.25" customHeight="1" x14ac:dyDescent="0.2">
      <c r="A549" s="338" t="s">
        <v>548</v>
      </c>
      <c r="B549" s="338"/>
      <c r="C549" s="338"/>
      <c r="D549" s="338"/>
      <c r="E549" s="80">
        <f>SUM(F549:I549,'5.10b'!E549:H549)</f>
        <v>133997</v>
      </c>
      <c r="F549" s="81">
        <f>SUM(F550:F553)</f>
        <v>55441</v>
      </c>
      <c r="G549" s="81">
        <f>SUM(G550:G553)</f>
        <v>0</v>
      </c>
      <c r="H549" s="81">
        <f>SUM(H550:H553)</f>
        <v>0</v>
      </c>
      <c r="I549" s="81">
        <f>SUM(I550:I553)</f>
        <v>0</v>
      </c>
      <c r="J549" s="148"/>
      <c r="K549" s="178"/>
      <c r="L549" s="178"/>
      <c r="M549" s="178"/>
      <c r="N549" s="178"/>
      <c r="O549" s="169"/>
      <c r="P549" s="169"/>
      <c r="Q549" s="169"/>
      <c r="R549" s="169"/>
      <c r="S549" s="173"/>
    </row>
    <row r="550" spans="1:19" ht="23.25" customHeight="1" x14ac:dyDescent="0.2">
      <c r="A550" s="396" t="s">
        <v>134</v>
      </c>
      <c r="B550" s="411"/>
      <c r="C550" s="411"/>
      <c r="D550" s="411"/>
      <c r="E550" s="80">
        <f>SUM(F550:I550,'5.10b'!E550:H550)</f>
        <v>49479</v>
      </c>
      <c r="F550" s="81">
        <v>35109</v>
      </c>
      <c r="G550" s="81">
        <v>0</v>
      </c>
      <c r="H550" s="81">
        <v>0</v>
      </c>
      <c r="I550" s="81">
        <v>0</v>
      </c>
      <c r="J550" s="148"/>
      <c r="K550" s="177"/>
      <c r="L550" s="179"/>
      <c r="M550" s="179"/>
      <c r="N550" s="179"/>
      <c r="O550" s="169"/>
      <c r="P550" s="169"/>
      <c r="Q550" s="169"/>
      <c r="R550" s="169"/>
      <c r="S550" s="173"/>
    </row>
    <row r="551" spans="1:19" x14ac:dyDescent="0.2">
      <c r="A551" s="396" t="s">
        <v>281</v>
      </c>
      <c r="B551" s="411"/>
      <c r="C551" s="411"/>
      <c r="D551" s="411"/>
      <c r="E551" s="80">
        <f>SUM(F551:I551,'5.10b'!E551:H551)</f>
        <v>52518</v>
      </c>
      <c r="F551" s="81">
        <v>0</v>
      </c>
      <c r="G551" s="81">
        <v>0</v>
      </c>
      <c r="H551" s="81">
        <v>0</v>
      </c>
      <c r="I551" s="81">
        <v>0</v>
      </c>
      <c r="J551" s="148"/>
      <c r="K551" s="177"/>
      <c r="L551" s="179"/>
      <c r="M551" s="179"/>
      <c r="N551" s="179"/>
      <c r="O551" s="169"/>
      <c r="P551" s="169"/>
      <c r="Q551" s="169"/>
      <c r="R551" s="169"/>
      <c r="S551" s="173"/>
    </row>
    <row r="552" spans="1:19" x14ac:dyDescent="0.2">
      <c r="A552" s="396" t="s">
        <v>119</v>
      </c>
      <c r="B552" s="411"/>
      <c r="C552" s="411"/>
      <c r="D552" s="411"/>
      <c r="E552" s="80">
        <f>SUM(F552:I552,'5.10b'!E552:H552)</f>
        <v>23382</v>
      </c>
      <c r="F552" s="81">
        <v>14855</v>
      </c>
      <c r="G552" s="81">
        <v>0</v>
      </c>
      <c r="H552" s="81">
        <v>0</v>
      </c>
      <c r="I552" s="81">
        <v>0</v>
      </c>
      <c r="J552" s="148"/>
      <c r="K552" s="177"/>
      <c r="L552" s="179"/>
      <c r="M552" s="179"/>
      <c r="N552" s="179"/>
      <c r="O552" s="169"/>
      <c r="P552" s="169"/>
      <c r="Q552" s="169"/>
      <c r="R552" s="169"/>
      <c r="S552" s="173"/>
    </row>
    <row r="553" spans="1:19" ht="11.25" customHeight="1" x14ac:dyDescent="0.2">
      <c r="A553" s="396" t="s">
        <v>120</v>
      </c>
      <c r="B553" s="411"/>
      <c r="C553" s="411"/>
      <c r="D553" s="411"/>
      <c r="E553" s="80">
        <f>SUM(F553:I553,'5.10b'!E553:H553)</f>
        <v>8618</v>
      </c>
      <c r="F553" s="81">
        <v>5477</v>
      </c>
      <c r="G553" s="81">
        <v>0</v>
      </c>
      <c r="H553" s="81">
        <v>0</v>
      </c>
      <c r="I553" s="81">
        <v>0</v>
      </c>
      <c r="J553" s="148"/>
      <c r="K553" s="177"/>
      <c r="L553" s="179"/>
      <c r="M553" s="179"/>
      <c r="N553" s="179"/>
      <c r="O553" s="169"/>
      <c r="P553" s="169"/>
      <c r="Q553" s="169"/>
      <c r="R553" s="169"/>
      <c r="S553" s="173"/>
    </row>
    <row r="554" spans="1:19" ht="23.25" customHeight="1" x14ac:dyDescent="0.2">
      <c r="A554" s="338" t="s">
        <v>549</v>
      </c>
      <c r="B554" s="338"/>
      <c r="C554" s="338"/>
      <c r="D554" s="338"/>
      <c r="E554" s="80">
        <f>SUM(F554:I554,'5.10b'!E554:H554)</f>
        <v>22907</v>
      </c>
      <c r="F554" s="81">
        <f>SUM(F555:F557)</f>
        <v>14589</v>
      </c>
      <c r="G554" s="81">
        <f>SUM(G555:G557)</f>
        <v>0</v>
      </c>
      <c r="H554" s="81">
        <f>SUM(H555:H557)</f>
        <v>0</v>
      </c>
      <c r="I554" s="81">
        <f>SUM(I555:I557)</f>
        <v>0</v>
      </c>
      <c r="J554" s="148"/>
      <c r="K554" s="178"/>
      <c r="L554" s="178"/>
      <c r="M554" s="178"/>
      <c r="N554" s="178"/>
      <c r="O554" s="169"/>
      <c r="P554" s="169"/>
      <c r="Q554" s="169"/>
      <c r="R554" s="169"/>
      <c r="S554" s="173"/>
    </row>
    <row r="555" spans="1:19" ht="23.25" customHeight="1" x14ac:dyDescent="0.2">
      <c r="A555" s="396" t="s">
        <v>134</v>
      </c>
      <c r="B555" s="411"/>
      <c r="C555" s="411"/>
      <c r="D555" s="411"/>
      <c r="E555" s="80">
        <f>SUM(F555:I555,'5.10b'!E555:H555)</f>
        <v>18940</v>
      </c>
      <c r="F555" s="81">
        <v>12898</v>
      </c>
      <c r="G555" s="81">
        <v>0</v>
      </c>
      <c r="H555" s="81">
        <v>0</v>
      </c>
      <c r="I555" s="81">
        <v>0</v>
      </c>
      <c r="J555" s="148"/>
      <c r="K555" s="177"/>
      <c r="L555" s="179"/>
      <c r="M555" s="179"/>
      <c r="N555" s="179"/>
      <c r="O555" s="169"/>
      <c r="P555" s="169"/>
      <c r="Q555" s="169"/>
      <c r="R555" s="169"/>
      <c r="S555" s="173"/>
    </row>
    <row r="556" spans="1:19" x14ac:dyDescent="0.2">
      <c r="A556" s="396" t="s">
        <v>119</v>
      </c>
      <c r="B556" s="411"/>
      <c r="C556" s="411"/>
      <c r="D556" s="411"/>
      <c r="E556" s="80">
        <f>SUM(F556:I556,'5.10b'!E556:H556)</f>
        <v>1691</v>
      </c>
      <c r="F556" s="81">
        <v>1691</v>
      </c>
      <c r="G556" s="81">
        <v>0</v>
      </c>
      <c r="H556" s="81">
        <v>0</v>
      </c>
      <c r="I556" s="81">
        <v>0</v>
      </c>
      <c r="J556" s="148"/>
      <c r="K556" s="177"/>
      <c r="L556" s="179"/>
      <c r="M556" s="179"/>
      <c r="N556" s="179"/>
      <c r="O556" s="169"/>
      <c r="P556" s="169"/>
      <c r="Q556" s="169"/>
      <c r="R556" s="169"/>
      <c r="S556" s="173"/>
    </row>
    <row r="557" spans="1:19" ht="11.25" customHeight="1" x14ac:dyDescent="0.2">
      <c r="A557" s="396" t="s">
        <v>120</v>
      </c>
      <c r="B557" s="411"/>
      <c r="C557" s="411"/>
      <c r="D557" s="411"/>
      <c r="E557" s="80">
        <f>SUM(F557:I557,'5.10b'!E557:H557)</f>
        <v>2276</v>
      </c>
      <c r="F557" s="81">
        <v>0</v>
      </c>
      <c r="G557" s="81">
        <v>0</v>
      </c>
      <c r="H557" s="81">
        <v>0</v>
      </c>
      <c r="I557" s="81">
        <v>0</v>
      </c>
      <c r="J557" s="148"/>
      <c r="K557" s="177"/>
      <c r="L557" s="179"/>
      <c r="M557" s="179"/>
      <c r="N557" s="179"/>
      <c r="O557" s="169"/>
      <c r="P557" s="169"/>
      <c r="Q557" s="169"/>
      <c r="R557" s="169"/>
      <c r="S557" s="173"/>
    </row>
    <row r="558" spans="1:19" ht="23.25" customHeight="1" x14ac:dyDescent="0.2">
      <c r="A558" s="338" t="s">
        <v>550</v>
      </c>
      <c r="B558" s="338"/>
      <c r="C558" s="338"/>
      <c r="D558" s="338"/>
      <c r="E558" s="80">
        <f>SUM(F558:I558,'5.10b'!E558:H558)</f>
        <v>10732</v>
      </c>
      <c r="F558" s="81">
        <f>SUM(F559:F560)</f>
        <v>0</v>
      </c>
      <c r="G558" s="81">
        <f>SUM(G559:G560)</f>
        <v>0</v>
      </c>
      <c r="H558" s="81">
        <f>SUM(H559:H560)</f>
        <v>0</v>
      </c>
      <c r="I558" s="81">
        <f>SUM(I559:I560)</f>
        <v>0</v>
      </c>
      <c r="J558" s="148"/>
      <c r="K558" s="178"/>
      <c r="L558" s="178"/>
      <c r="M558" s="178"/>
      <c r="N558" s="178"/>
      <c r="O558" s="169"/>
      <c r="P558" s="169"/>
      <c r="Q558" s="169"/>
      <c r="R558" s="169"/>
      <c r="S558" s="173"/>
    </row>
    <row r="559" spans="1:19" ht="23.25" customHeight="1" x14ac:dyDescent="0.2">
      <c r="A559" s="396" t="s">
        <v>134</v>
      </c>
      <c r="B559" s="411"/>
      <c r="C559" s="411"/>
      <c r="D559" s="411"/>
      <c r="E559" s="80">
        <f>SUM(F559:I559,'5.10b'!E559:H559)</f>
        <v>9488</v>
      </c>
      <c r="F559" s="81">
        <v>0</v>
      </c>
      <c r="G559" s="81">
        <v>0</v>
      </c>
      <c r="H559" s="81">
        <v>0</v>
      </c>
      <c r="I559" s="81">
        <v>0</v>
      </c>
      <c r="J559" s="148"/>
      <c r="K559" s="177"/>
      <c r="L559" s="179"/>
      <c r="M559" s="179"/>
      <c r="N559" s="179"/>
      <c r="O559" s="169"/>
      <c r="P559" s="169"/>
      <c r="Q559" s="169"/>
      <c r="R559" s="169"/>
      <c r="S559" s="173"/>
    </row>
    <row r="560" spans="1:19" x14ac:dyDescent="0.2">
      <c r="A560" s="396" t="s">
        <v>120</v>
      </c>
      <c r="B560" s="411"/>
      <c r="C560" s="411"/>
      <c r="D560" s="411"/>
      <c r="E560" s="80">
        <f>SUM(F560:I560,'5.10b'!E560:H560)</f>
        <v>1244</v>
      </c>
      <c r="F560" s="81">
        <v>0</v>
      </c>
      <c r="G560" s="81">
        <v>0</v>
      </c>
      <c r="H560" s="81">
        <v>0</v>
      </c>
      <c r="I560" s="81">
        <v>0</v>
      </c>
      <c r="J560" s="148"/>
      <c r="K560" s="177"/>
      <c r="L560" s="179"/>
      <c r="M560" s="179"/>
      <c r="N560" s="179"/>
      <c r="O560" s="169"/>
      <c r="P560" s="169"/>
      <c r="Q560" s="169"/>
      <c r="R560" s="169"/>
      <c r="S560" s="173"/>
    </row>
    <row r="561" spans="1:19" ht="23.25" customHeight="1" x14ac:dyDescent="0.2">
      <c r="A561" s="338" t="s">
        <v>551</v>
      </c>
      <c r="B561" s="338"/>
      <c r="C561" s="338"/>
      <c r="D561" s="338"/>
      <c r="E561" s="80">
        <f>SUM(F561:I561,'5.10b'!E561:H561)</f>
        <v>364144</v>
      </c>
      <c r="F561" s="81">
        <f>SUM(F562:F565)</f>
        <v>99966</v>
      </c>
      <c r="G561" s="81">
        <f>SUM(G562:G565)</f>
        <v>29525</v>
      </c>
      <c r="H561" s="81">
        <f>SUM(H562:H565)</f>
        <v>0</v>
      </c>
      <c r="I561" s="81">
        <f>SUM(I562:I565)</f>
        <v>0</v>
      </c>
      <c r="J561" s="148"/>
      <c r="K561" s="178"/>
      <c r="L561" s="178"/>
      <c r="M561" s="178"/>
      <c r="N561" s="178"/>
      <c r="O561" s="169"/>
      <c r="P561" s="169"/>
      <c r="Q561" s="169"/>
      <c r="R561" s="169"/>
      <c r="S561" s="173"/>
    </row>
    <row r="562" spans="1:19" ht="23.25" customHeight="1" x14ac:dyDescent="0.2">
      <c r="A562" s="396" t="s">
        <v>134</v>
      </c>
      <c r="B562" s="411"/>
      <c r="C562" s="411"/>
      <c r="D562" s="411"/>
      <c r="E562" s="80">
        <f>SUM(F562:I562,'5.10b'!E562:H562)</f>
        <v>270372</v>
      </c>
      <c r="F562" s="81">
        <v>58691</v>
      </c>
      <c r="G562" s="81">
        <v>18332</v>
      </c>
      <c r="H562" s="81">
        <v>0</v>
      </c>
      <c r="I562" s="81">
        <v>0</v>
      </c>
      <c r="J562" s="148"/>
      <c r="K562" s="177"/>
      <c r="L562" s="179"/>
      <c r="M562" s="179"/>
      <c r="N562" s="179"/>
      <c r="O562" s="169"/>
      <c r="P562" s="169"/>
      <c r="Q562" s="169"/>
      <c r="R562" s="169"/>
      <c r="S562" s="173"/>
    </row>
    <row r="563" spans="1:19" x14ac:dyDescent="0.2">
      <c r="A563" s="396" t="s">
        <v>281</v>
      </c>
      <c r="B563" s="411"/>
      <c r="C563" s="411"/>
      <c r="D563" s="411"/>
      <c r="E563" s="80">
        <f>SUM(F563:I563,'5.10b'!E563:H563)</f>
        <v>32671</v>
      </c>
      <c r="F563" s="81">
        <v>16910</v>
      </c>
      <c r="G563" s="81">
        <v>5003</v>
      </c>
      <c r="H563" s="81">
        <v>0</v>
      </c>
      <c r="I563" s="81">
        <v>0</v>
      </c>
      <c r="J563" s="148"/>
      <c r="K563" s="177"/>
      <c r="L563" s="179"/>
      <c r="M563" s="179"/>
      <c r="N563" s="179"/>
      <c r="O563" s="169"/>
      <c r="P563" s="169"/>
      <c r="Q563" s="169"/>
      <c r="R563" s="169"/>
      <c r="S563" s="173"/>
    </row>
    <row r="564" spans="1:19" x14ac:dyDescent="0.2">
      <c r="A564" s="396" t="s">
        <v>119</v>
      </c>
      <c r="B564" s="411"/>
      <c r="C564" s="411"/>
      <c r="D564" s="411"/>
      <c r="E564" s="80">
        <f>SUM(F564:I564,'5.10b'!E564:H564)</f>
        <v>29045</v>
      </c>
      <c r="F564" s="81">
        <v>17411</v>
      </c>
      <c r="G564" s="81">
        <v>0</v>
      </c>
      <c r="H564" s="81">
        <v>0</v>
      </c>
      <c r="I564" s="81">
        <v>0</v>
      </c>
      <c r="J564" s="148"/>
      <c r="K564" s="177"/>
      <c r="L564" s="179"/>
      <c r="M564" s="179"/>
      <c r="N564" s="179"/>
      <c r="O564" s="169"/>
      <c r="P564" s="169"/>
      <c r="Q564" s="169"/>
      <c r="R564" s="169"/>
      <c r="S564" s="173"/>
    </row>
    <row r="565" spans="1:19" x14ac:dyDescent="0.2">
      <c r="A565" s="396" t="s">
        <v>120</v>
      </c>
      <c r="B565" s="411"/>
      <c r="C565" s="411"/>
      <c r="D565" s="411"/>
      <c r="E565" s="80">
        <f>SUM(F565:I565,'5.10b'!E565:H565)</f>
        <v>32056</v>
      </c>
      <c r="F565" s="81">
        <v>6954</v>
      </c>
      <c r="G565" s="81">
        <v>6190</v>
      </c>
      <c r="H565" s="81">
        <v>0</v>
      </c>
      <c r="I565" s="81">
        <v>0</v>
      </c>
      <c r="J565" s="148"/>
      <c r="K565" s="177"/>
      <c r="L565" s="179"/>
      <c r="M565" s="179"/>
      <c r="N565" s="179"/>
      <c r="O565" s="169"/>
      <c r="P565" s="169"/>
      <c r="Q565" s="169"/>
      <c r="R565" s="169"/>
      <c r="S565" s="173"/>
    </row>
    <row r="566" spans="1:19" ht="23.25" customHeight="1" x14ac:dyDescent="0.2">
      <c r="A566" s="338" t="s">
        <v>552</v>
      </c>
      <c r="B566" s="338"/>
      <c r="C566" s="338"/>
      <c r="D566" s="338"/>
      <c r="E566" s="80">
        <f>SUM(F566:I566,'5.10b'!E566:H566)</f>
        <v>33072</v>
      </c>
      <c r="F566" s="81">
        <f>SUM(F567:F568)</f>
        <v>0</v>
      </c>
      <c r="G566" s="81">
        <f>SUM(G567:G568)</f>
        <v>1624</v>
      </c>
      <c r="H566" s="81">
        <f>SUM(H567:H568)</f>
        <v>0</v>
      </c>
      <c r="I566" s="81">
        <f>SUM(I567:I568)</f>
        <v>0</v>
      </c>
      <c r="J566" s="148"/>
      <c r="K566" s="178"/>
      <c r="L566" s="178"/>
      <c r="M566" s="178"/>
      <c r="N566" s="178"/>
      <c r="O566" s="169"/>
      <c r="P566" s="169"/>
      <c r="Q566" s="169"/>
      <c r="R566" s="169"/>
      <c r="S566" s="173"/>
    </row>
    <row r="567" spans="1:19" ht="23.25" customHeight="1" x14ac:dyDescent="0.2">
      <c r="A567" s="396" t="s">
        <v>134</v>
      </c>
      <c r="B567" s="411"/>
      <c r="C567" s="411"/>
      <c r="D567" s="411"/>
      <c r="E567" s="80">
        <f>SUM(F567:I567,'5.10b'!E567:H567)</f>
        <v>30478</v>
      </c>
      <c r="F567" s="81">
        <v>0</v>
      </c>
      <c r="G567" s="81">
        <v>1624</v>
      </c>
      <c r="H567" s="81">
        <v>0</v>
      </c>
      <c r="I567" s="81">
        <v>0</v>
      </c>
      <c r="N567" s="179"/>
      <c r="O567" s="169"/>
      <c r="P567" s="169"/>
      <c r="Q567" s="169"/>
      <c r="R567" s="169"/>
      <c r="S567" s="173"/>
    </row>
    <row r="568" spans="1:19" ht="11.25" customHeight="1" x14ac:dyDescent="0.2">
      <c r="A568" s="396" t="s">
        <v>120</v>
      </c>
      <c r="B568" s="411"/>
      <c r="C568" s="411"/>
      <c r="D568" s="411"/>
      <c r="E568" s="80">
        <f>SUM(F568:I568,'5.10b'!E568:H568)</f>
        <v>2594</v>
      </c>
      <c r="F568" s="81">
        <v>0</v>
      </c>
      <c r="G568" s="81">
        <v>0</v>
      </c>
      <c r="H568" s="81">
        <v>0</v>
      </c>
      <c r="I568" s="81">
        <v>0</v>
      </c>
      <c r="K568" s="177"/>
      <c r="L568" s="179"/>
      <c r="M568" s="179"/>
      <c r="N568" s="179"/>
      <c r="O568" s="169"/>
      <c r="P568" s="169"/>
      <c r="Q568" s="169"/>
      <c r="R568" s="169"/>
      <c r="S568" s="173"/>
    </row>
    <row r="569" spans="1:19" ht="23.25" customHeight="1" x14ac:dyDescent="0.2">
      <c r="A569" s="338" t="s">
        <v>553</v>
      </c>
      <c r="B569" s="338"/>
      <c r="C569" s="338"/>
      <c r="D569" s="338"/>
      <c r="E569" s="80">
        <f>SUM(F569:I569,'5.10b'!E569:H569)</f>
        <v>54754</v>
      </c>
      <c r="F569" s="81">
        <f>SUM(F570:F572)</f>
        <v>17604</v>
      </c>
      <c r="G569" s="81">
        <f>SUM(G570:G572)</f>
        <v>0</v>
      </c>
      <c r="H569" s="81">
        <f>SUM(H570:H572)</f>
        <v>0</v>
      </c>
      <c r="I569" s="81">
        <f>SUM(I570:I572)</f>
        <v>0</v>
      </c>
      <c r="J569" s="148"/>
      <c r="K569" s="178"/>
      <c r="L569" s="178"/>
      <c r="M569" s="178"/>
      <c r="N569" s="178"/>
      <c r="O569" s="169"/>
      <c r="P569" s="169"/>
      <c r="Q569" s="169"/>
      <c r="R569" s="169"/>
      <c r="S569" s="173"/>
    </row>
    <row r="570" spans="1:19" ht="23.25" customHeight="1" x14ac:dyDescent="0.2">
      <c r="A570" s="396" t="s">
        <v>134</v>
      </c>
      <c r="B570" s="411"/>
      <c r="C570" s="411"/>
      <c r="D570" s="411"/>
      <c r="E570" s="80">
        <f>SUM(F570:I570,'5.10b'!E570:H570)</f>
        <v>46327</v>
      </c>
      <c r="F570" s="81">
        <v>14023</v>
      </c>
      <c r="G570" s="81">
        <v>0</v>
      </c>
      <c r="H570" s="81">
        <v>0</v>
      </c>
      <c r="I570" s="81">
        <v>0</v>
      </c>
      <c r="J570" s="148"/>
      <c r="K570" s="177"/>
      <c r="L570" s="179"/>
      <c r="M570" s="179"/>
      <c r="N570" s="179"/>
      <c r="O570" s="169"/>
      <c r="P570" s="169"/>
      <c r="Q570" s="169"/>
      <c r="R570" s="169"/>
      <c r="S570" s="173"/>
    </row>
    <row r="571" spans="1:19" x14ac:dyDescent="0.2">
      <c r="A571" s="396" t="s">
        <v>119</v>
      </c>
      <c r="B571" s="411"/>
      <c r="C571" s="411"/>
      <c r="D571" s="411"/>
      <c r="E571" s="80">
        <f>SUM(F571:I571,'5.10b'!E571:H571)</f>
        <v>3581</v>
      </c>
      <c r="F571" s="81">
        <v>3581</v>
      </c>
      <c r="G571" s="81">
        <v>0</v>
      </c>
      <c r="H571" s="81">
        <v>0</v>
      </c>
      <c r="I571" s="81">
        <v>0</v>
      </c>
      <c r="J571" s="148"/>
      <c r="K571" s="177"/>
      <c r="L571" s="179"/>
      <c r="M571" s="179"/>
      <c r="N571" s="179"/>
      <c r="O571" s="169"/>
      <c r="P571" s="169"/>
      <c r="Q571" s="169"/>
      <c r="R571" s="169"/>
      <c r="S571" s="173"/>
    </row>
    <row r="572" spans="1:19" x14ac:dyDescent="0.2">
      <c r="A572" s="396" t="s">
        <v>120</v>
      </c>
      <c r="B572" s="411"/>
      <c r="C572" s="411"/>
      <c r="D572" s="411"/>
      <c r="E572" s="80">
        <f>SUM(F572:I572,'5.10b'!E572:H572)</f>
        <v>4846</v>
      </c>
      <c r="F572" s="81">
        <v>0</v>
      </c>
      <c r="G572" s="81">
        <v>0</v>
      </c>
      <c r="H572" s="81">
        <v>0</v>
      </c>
      <c r="I572" s="81">
        <v>0</v>
      </c>
      <c r="J572" s="148"/>
      <c r="K572" s="177"/>
      <c r="L572" s="179"/>
      <c r="M572" s="179"/>
      <c r="N572" s="179"/>
      <c r="O572" s="169"/>
      <c r="P572" s="169"/>
      <c r="Q572" s="169"/>
      <c r="R572" s="169"/>
      <c r="S572" s="173"/>
    </row>
    <row r="573" spans="1:19" ht="23.25" customHeight="1" x14ac:dyDescent="0.2">
      <c r="A573" s="338" t="s">
        <v>554</v>
      </c>
      <c r="B573" s="338"/>
      <c r="C573" s="338"/>
      <c r="D573" s="338"/>
      <c r="E573" s="80">
        <f>SUM(F573:I573,'5.10b'!E573:H573)</f>
        <v>6657</v>
      </c>
      <c r="F573" s="81">
        <f>SUM(F574:F575)</f>
        <v>0</v>
      </c>
      <c r="G573" s="81">
        <f>SUM(G574:G575)</f>
        <v>0</v>
      </c>
      <c r="H573" s="81">
        <f>SUM(H574:H575)</f>
        <v>0</v>
      </c>
      <c r="I573" s="81">
        <f>SUM(I574:I575)</f>
        <v>0</v>
      </c>
      <c r="J573" s="148"/>
      <c r="K573" s="172"/>
      <c r="L573" s="172"/>
      <c r="M573" s="172"/>
      <c r="N573" s="172"/>
      <c r="O573" s="148"/>
      <c r="P573" s="148"/>
      <c r="Q573" s="148"/>
      <c r="R573" s="148"/>
      <c r="S573" s="173"/>
    </row>
    <row r="574" spans="1:19" ht="23.25" customHeight="1" x14ac:dyDescent="0.2">
      <c r="A574" s="396" t="s">
        <v>134</v>
      </c>
      <c r="B574" s="411"/>
      <c r="C574" s="411"/>
      <c r="D574" s="411"/>
      <c r="E574" s="80">
        <f>SUM(F574:I574,'5.10b'!E574:H574)</f>
        <v>5367</v>
      </c>
      <c r="F574" s="81">
        <v>0</v>
      </c>
      <c r="G574" s="81">
        <v>0</v>
      </c>
      <c r="H574" s="81">
        <v>0</v>
      </c>
      <c r="I574" s="81">
        <v>0</v>
      </c>
      <c r="J574" s="148"/>
      <c r="K574" s="174"/>
      <c r="L574" s="175"/>
      <c r="M574" s="175"/>
      <c r="N574" s="175"/>
      <c r="O574" s="148"/>
      <c r="P574" s="148"/>
      <c r="Q574" s="148"/>
      <c r="R574" s="148"/>
      <c r="S574" s="173"/>
    </row>
    <row r="575" spans="1:19" ht="11.25" customHeight="1" x14ac:dyDescent="0.2">
      <c r="A575" s="396" t="s">
        <v>120</v>
      </c>
      <c r="B575" s="411"/>
      <c r="C575" s="411"/>
      <c r="D575" s="411"/>
      <c r="E575" s="80">
        <f>SUM(F575:I575,'5.10b'!E575:H575)</f>
        <v>1290</v>
      </c>
      <c r="F575" s="81">
        <v>0</v>
      </c>
      <c r="G575" s="81">
        <v>0</v>
      </c>
      <c r="H575" s="81">
        <v>0</v>
      </c>
      <c r="I575" s="81">
        <v>0</v>
      </c>
      <c r="J575" s="148"/>
      <c r="K575" s="174"/>
      <c r="L575" s="175"/>
      <c r="M575" s="175"/>
      <c r="N575" s="175"/>
      <c r="O575" s="148"/>
      <c r="P575" s="148"/>
      <c r="Q575" s="148"/>
      <c r="R575" s="148"/>
      <c r="S575" s="173"/>
    </row>
    <row r="576" spans="1:19" ht="23.25" customHeight="1" x14ac:dyDescent="0.2">
      <c r="A576" s="380" t="s">
        <v>555</v>
      </c>
      <c r="B576" s="380"/>
      <c r="C576" s="380"/>
      <c r="D576" s="380"/>
      <c r="E576" s="80">
        <f>SUM(F576:I576,'5.10b'!E576:H576)</f>
        <v>117567</v>
      </c>
      <c r="F576" s="67">
        <f>SUM(F577:F580)</f>
        <v>25497</v>
      </c>
      <c r="G576" s="67">
        <f>SUM(G577:G580)</f>
        <v>4399</v>
      </c>
      <c r="H576" s="67">
        <f>SUM(H577:H580)</f>
        <v>0</v>
      </c>
      <c r="I576" s="67">
        <f>SUM(I577:I580)</f>
        <v>0</v>
      </c>
      <c r="J576" s="148"/>
      <c r="K576" s="172"/>
      <c r="L576" s="172"/>
      <c r="M576" s="172"/>
      <c r="N576" s="172"/>
      <c r="O576" s="148"/>
      <c r="P576" s="148"/>
      <c r="Q576" s="148"/>
      <c r="R576" s="148"/>
      <c r="S576" s="173"/>
    </row>
    <row r="577" spans="1:19" ht="23.25" customHeight="1" x14ac:dyDescent="0.2">
      <c r="A577" s="383" t="s">
        <v>134</v>
      </c>
      <c r="B577" s="384"/>
      <c r="C577" s="384"/>
      <c r="D577" s="384"/>
      <c r="E577" s="80">
        <f>SUM(F577:I577,'5.10b'!E577:H577)</f>
        <v>98702</v>
      </c>
      <c r="F577" s="67">
        <v>24094</v>
      </c>
      <c r="G577" s="67">
        <v>4399</v>
      </c>
      <c r="H577" s="67">
        <v>0</v>
      </c>
      <c r="I577" s="67">
        <v>0</v>
      </c>
      <c r="J577" s="148"/>
      <c r="K577" s="174"/>
      <c r="L577" s="175"/>
      <c r="M577" s="175"/>
      <c r="N577" s="175"/>
      <c r="O577" s="148"/>
      <c r="P577" s="148"/>
      <c r="Q577" s="148"/>
      <c r="R577" s="148"/>
      <c r="S577" s="173"/>
    </row>
    <row r="578" spans="1:19" x14ac:dyDescent="0.2">
      <c r="A578" s="396" t="s">
        <v>281</v>
      </c>
      <c r="B578" s="384"/>
      <c r="C578" s="384"/>
      <c r="D578" s="384"/>
      <c r="E578" s="80">
        <f>SUM(F578:I578,'5.10b'!E578:H578)</f>
        <v>5387</v>
      </c>
      <c r="F578" s="67">
        <v>0</v>
      </c>
      <c r="G578" s="67">
        <v>0</v>
      </c>
      <c r="H578" s="67">
        <v>0</v>
      </c>
      <c r="I578" s="67">
        <v>0</v>
      </c>
      <c r="J578" s="148"/>
      <c r="K578" s="177"/>
      <c r="L578" s="175"/>
      <c r="M578" s="175"/>
      <c r="N578" s="175"/>
      <c r="O578" s="148"/>
      <c r="P578" s="148"/>
      <c r="Q578" s="148"/>
      <c r="R578" s="148"/>
      <c r="S578" s="173"/>
    </row>
    <row r="579" spans="1:19" x14ac:dyDescent="0.2">
      <c r="A579" s="383" t="s">
        <v>119</v>
      </c>
      <c r="B579" s="384"/>
      <c r="C579" s="384"/>
      <c r="D579" s="384"/>
      <c r="E579" s="80">
        <f>SUM(F579:I579,'5.10b'!E579:H579)</f>
        <v>7489</v>
      </c>
      <c r="F579" s="67">
        <v>630</v>
      </c>
      <c r="G579" s="67">
        <v>0</v>
      </c>
      <c r="H579" s="67">
        <v>0</v>
      </c>
      <c r="I579" s="67">
        <v>0</v>
      </c>
      <c r="J579" s="148"/>
      <c r="K579" s="174"/>
      <c r="L579" s="175"/>
      <c r="M579" s="175"/>
      <c r="N579" s="175"/>
      <c r="O579" s="148"/>
      <c r="P579" s="148"/>
      <c r="Q579" s="148"/>
      <c r="R579" s="148"/>
      <c r="S579" s="173"/>
    </row>
    <row r="580" spans="1:19" ht="11.25" customHeight="1" x14ac:dyDescent="0.2">
      <c r="A580" s="383" t="s">
        <v>120</v>
      </c>
      <c r="B580" s="384"/>
      <c r="C580" s="384"/>
      <c r="D580" s="384"/>
      <c r="E580" s="80">
        <f>SUM(F580:I580,'5.10b'!E580:H580)</f>
        <v>5989</v>
      </c>
      <c r="F580" s="67">
        <v>773</v>
      </c>
      <c r="G580" s="67">
        <v>0</v>
      </c>
      <c r="H580" s="67">
        <v>0</v>
      </c>
      <c r="I580" s="67">
        <v>0</v>
      </c>
      <c r="J580" s="148"/>
      <c r="K580" s="174"/>
      <c r="L580" s="175"/>
      <c r="M580" s="175"/>
      <c r="N580" s="175"/>
      <c r="O580" s="148"/>
      <c r="P580" s="148"/>
      <c r="Q580" s="148"/>
      <c r="R580" s="148"/>
      <c r="S580" s="173"/>
    </row>
    <row r="581" spans="1:19" ht="23.25" customHeight="1" x14ac:dyDescent="0.2">
      <c r="A581" s="380" t="s">
        <v>556</v>
      </c>
      <c r="B581" s="380"/>
      <c r="C581" s="380"/>
      <c r="D581" s="380"/>
      <c r="E581" s="80">
        <f>SUM(F581:I581,'5.10b'!E581:H581)</f>
        <v>62292</v>
      </c>
      <c r="F581" s="67">
        <f>SUM(F582:F583)</f>
        <v>0</v>
      </c>
      <c r="G581" s="67">
        <f>SUM(G582:G583)</f>
        <v>0</v>
      </c>
      <c r="H581" s="67">
        <f>SUM(H582:H583)</f>
        <v>0</v>
      </c>
      <c r="I581" s="67">
        <f>SUM(I582:I583)</f>
        <v>0</v>
      </c>
      <c r="J581" s="148"/>
      <c r="K581" s="172"/>
      <c r="L581" s="172"/>
      <c r="M581" s="172"/>
      <c r="N581" s="172"/>
      <c r="O581" s="148"/>
      <c r="P581" s="148"/>
      <c r="Q581" s="148"/>
      <c r="R581" s="148"/>
      <c r="S581" s="173"/>
    </row>
    <row r="582" spans="1:19" ht="23.25" customHeight="1" x14ac:dyDescent="0.2">
      <c r="A582" s="383" t="s">
        <v>134</v>
      </c>
      <c r="B582" s="384"/>
      <c r="C582" s="384"/>
      <c r="D582" s="384"/>
      <c r="E582" s="80">
        <f>SUM(F582:I582,'5.10b'!E582:H582)</f>
        <v>57392</v>
      </c>
      <c r="F582" s="67">
        <v>0</v>
      </c>
      <c r="G582" s="67">
        <v>0</v>
      </c>
      <c r="H582" s="67">
        <v>0</v>
      </c>
      <c r="I582" s="67">
        <v>0</v>
      </c>
      <c r="J582" s="148"/>
      <c r="K582" s="174"/>
      <c r="L582" s="175"/>
      <c r="M582" s="175"/>
      <c r="N582" s="175"/>
      <c r="O582" s="148"/>
      <c r="P582" s="148"/>
      <c r="Q582" s="148"/>
      <c r="R582" s="148"/>
      <c r="S582" s="173"/>
    </row>
    <row r="583" spans="1:19" x14ac:dyDescent="0.2">
      <c r="A583" s="383" t="s">
        <v>120</v>
      </c>
      <c r="B583" s="384"/>
      <c r="C583" s="384"/>
      <c r="D583" s="384"/>
      <c r="E583" s="80">
        <f>SUM(F583:I583,'5.10b'!E583:H583)</f>
        <v>4900</v>
      </c>
      <c r="F583" s="67">
        <v>0</v>
      </c>
      <c r="G583" s="67">
        <v>0</v>
      </c>
      <c r="H583" s="67">
        <v>0</v>
      </c>
      <c r="I583" s="67">
        <v>0</v>
      </c>
      <c r="J583" s="148"/>
      <c r="K583" s="174"/>
      <c r="L583" s="175"/>
      <c r="M583" s="175"/>
      <c r="N583" s="175"/>
      <c r="O583" s="148"/>
      <c r="P583" s="148"/>
      <c r="Q583" s="148"/>
      <c r="R583" s="148"/>
      <c r="S583" s="173"/>
    </row>
    <row r="584" spans="1:19" ht="23.25" customHeight="1" x14ac:dyDescent="0.2">
      <c r="A584" s="380" t="s">
        <v>557</v>
      </c>
      <c r="B584" s="380"/>
      <c r="C584" s="380"/>
      <c r="D584" s="380"/>
      <c r="E584" s="80">
        <f>SUM(F584:I584,'5.10b'!E584:H584)</f>
        <v>25021</v>
      </c>
      <c r="F584" s="67">
        <f>SUM(F585:F585)</f>
        <v>0</v>
      </c>
      <c r="G584" s="67">
        <f>SUM(G585:G585)</f>
        <v>0</v>
      </c>
      <c r="H584" s="67">
        <f>SUM(H585:H585)</f>
        <v>0</v>
      </c>
      <c r="I584" s="67">
        <f>SUM(I585:I585)</f>
        <v>0</v>
      </c>
      <c r="J584" s="148"/>
      <c r="K584" s="172"/>
      <c r="L584" s="172"/>
      <c r="M584" s="172"/>
      <c r="N584" s="172"/>
      <c r="O584" s="148"/>
      <c r="P584" s="148"/>
      <c r="Q584" s="148"/>
      <c r="R584" s="148"/>
      <c r="S584" s="173"/>
    </row>
    <row r="585" spans="1:19" ht="23.25" customHeight="1" x14ac:dyDescent="0.2">
      <c r="A585" s="383" t="s">
        <v>134</v>
      </c>
      <c r="B585" s="384"/>
      <c r="C585" s="384"/>
      <c r="D585" s="384"/>
      <c r="E585" s="80">
        <f>SUM(F585:I585,'5.10b'!E585:H585)</f>
        <v>25021</v>
      </c>
      <c r="F585" s="67">
        <v>0</v>
      </c>
      <c r="G585" s="67">
        <v>0</v>
      </c>
      <c r="H585" s="67">
        <v>0</v>
      </c>
      <c r="I585" s="67">
        <v>0</v>
      </c>
      <c r="J585" s="148"/>
      <c r="K585" s="174"/>
      <c r="L585" s="175"/>
      <c r="M585" s="175"/>
      <c r="N585" s="175"/>
      <c r="O585" s="148"/>
      <c r="P585" s="148"/>
      <c r="Q585" s="148"/>
      <c r="R585" s="148"/>
      <c r="S585" s="173"/>
    </row>
    <row r="586" spans="1:19" ht="23.25" customHeight="1" x14ac:dyDescent="0.2">
      <c r="A586" s="380" t="s">
        <v>558</v>
      </c>
      <c r="B586" s="380"/>
      <c r="C586" s="380"/>
      <c r="D586" s="380"/>
      <c r="E586" s="80">
        <f>SUM(F586:I586,'5.10b'!E586:H586)</f>
        <v>14699</v>
      </c>
      <c r="F586" s="67">
        <f>SUM(F587:F588)</f>
        <v>0</v>
      </c>
      <c r="G586" s="67">
        <f>SUM(G587:G588)</f>
        <v>0</v>
      </c>
      <c r="H586" s="67">
        <f>SUM(H587:H588)</f>
        <v>0</v>
      </c>
      <c r="I586" s="67">
        <f>SUM(I587:I588)</f>
        <v>0</v>
      </c>
      <c r="J586" s="148"/>
      <c r="K586" s="172"/>
      <c r="L586" s="172"/>
      <c r="M586" s="172"/>
      <c r="N586" s="172"/>
      <c r="O586" s="148"/>
      <c r="P586" s="148"/>
      <c r="Q586" s="148"/>
      <c r="R586" s="148"/>
      <c r="S586" s="173"/>
    </row>
    <row r="587" spans="1:19" ht="23.25" customHeight="1" x14ac:dyDescent="0.2">
      <c r="A587" s="383" t="s">
        <v>134</v>
      </c>
      <c r="B587" s="384"/>
      <c r="C587" s="384"/>
      <c r="D587" s="384"/>
      <c r="E587" s="80">
        <f>SUM(F587:I587,'5.10b'!E587:H587)</f>
        <v>10896</v>
      </c>
      <c r="F587" s="67">
        <v>0</v>
      </c>
      <c r="G587" s="67">
        <v>0</v>
      </c>
      <c r="H587" s="67">
        <v>0</v>
      </c>
      <c r="I587" s="67">
        <v>0</v>
      </c>
      <c r="J587" s="148"/>
      <c r="K587" s="174"/>
      <c r="L587" s="175"/>
      <c r="M587" s="175"/>
      <c r="N587" s="175"/>
      <c r="O587" s="148"/>
      <c r="P587" s="148"/>
      <c r="Q587" s="148"/>
      <c r="R587" s="148"/>
      <c r="S587" s="173"/>
    </row>
    <row r="588" spans="1:19" ht="11.25" customHeight="1" x14ac:dyDescent="0.2">
      <c r="A588" s="383" t="s">
        <v>120</v>
      </c>
      <c r="B588" s="384"/>
      <c r="C588" s="384"/>
      <c r="D588" s="384"/>
      <c r="E588" s="80">
        <f>SUM(F588:I588,'5.10b'!E588:H588)</f>
        <v>3803</v>
      </c>
      <c r="F588" s="67">
        <v>0</v>
      </c>
      <c r="G588" s="67">
        <v>0</v>
      </c>
      <c r="H588" s="67">
        <v>0</v>
      </c>
      <c r="I588" s="67">
        <v>0</v>
      </c>
      <c r="J588" s="148"/>
      <c r="K588" s="174"/>
      <c r="L588" s="175"/>
      <c r="M588" s="175"/>
      <c r="N588" s="175"/>
      <c r="O588" s="148"/>
      <c r="P588" s="148"/>
      <c r="Q588" s="148"/>
      <c r="R588" s="148"/>
      <c r="S588" s="173"/>
    </row>
    <row r="589" spans="1:19" ht="23.25" customHeight="1" x14ac:dyDescent="0.2">
      <c r="A589" s="380" t="s">
        <v>559</v>
      </c>
      <c r="B589" s="380"/>
      <c r="C589" s="380"/>
      <c r="D589" s="380"/>
      <c r="E589" s="80">
        <f>SUM(F589:I589,'5.10b'!E589:H589)</f>
        <v>41220</v>
      </c>
      <c r="F589" s="67">
        <f>SUM(F590:F591)</f>
        <v>0</v>
      </c>
      <c r="G589" s="67">
        <f>SUM(G590:G591)</f>
        <v>0</v>
      </c>
      <c r="H589" s="67">
        <f>SUM(H590:H591)</f>
        <v>0</v>
      </c>
      <c r="I589" s="67">
        <f>SUM(I590:I591)</f>
        <v>0</v>
      </c>
      <c r="J589" s="148"/>
      <c r="K589" s="172"/>
      <c r="L589" s="172"/>
      <c r="M589" s="172"/>
      <c r="N589" s="172"/>
      <c r="O589" s="148"/>
      <c r="P589" s="148"/>
      <c r="Q589" s="148"/>
      <c r="R589" s="148"/>
      <c r="S589" s="173"/>
    </row>
    <row r="590" spans="1:19" ht="23.25" customHeight="1" x14ac:dyDescent="0.2">
      <c r="A590" s="383" t="s">
        <v>134</v>
      </c>
      <c r="B590" s="384"/>
      <c r="C590" s="384"/>
      <c r="D590" s="384"/>
      <c r="E590" s="80">
        <f>SUM(F590:I590,'5.10b'!E590:H590)</f>
        <v>40173</v>
      </c>
      <c r="F590" s="67">
        <v>0</v>
      </c>
      <c r="G590" s="67">
        <v>0</v>
      </c>
      <c r="H590" s="67">
        <v>0</v>
      </c>
      <c r="I590" s="67">
        <v>0</v>
      </c>
      <c r="J590" s="148"/>
      <c r="K590" s="174"/>
      <c r="L590" s="175"/>
      <c r="M590" s="175"/>
      <c r="N590" s="175"/>
      <c r="O590" s="148"/>
      <c r="P590" s="148"/>
      <c r="Q590" s="148"/>
      <c r="R590" s="148"/>
      <c r="S590" s="173"/>
    </row>
    <row r="591" spans="1:19" ht="11.25" customHeight="1" x14ac:dyDescent="0.2">
      <c r="A591" s="383" t="s">
        <v>120</v>
      </c>
      <c r="B591" s="384"/>
      <c r="C591" s="384"/>
      <c r="D591" s="384"/>
      <c r="E591" s="80">
        <f>SUM(F591:I591,'5.10b'!E591:H591)</f>
        <v>1047</v>
      </c>
      <c r="F591" s="67">
        <v>0</v>
      </c>
      <c r="G591" s="67">
        <v>0</v>
      </c>
      <c r="H591" s="67">
        <v>0</v>
      </c>
      <c r="I591" s="67">
        <v>0</v>
      </c>
      <c r="J591" s="148"/>
      <c r="K591" s="174"/>
      <c r="L591" s="175"/>
      <c r="M591" s="175"/>
      <c r="N591" s="175"/>
      <c r="O591" s="148"/>
      <c r="P591" s="148"/>
      <c r="Q591" s="148"/>
      <c r="R591" s="148"/>
      <c r="S591" s="173"/>
    </row>
    <row r="592" spans="1:19" ht="23.25" customHeight="1" x14ac:dyDescent="0.2">
      <c r="A592" s="338" t="s">
        <v>560</v>
      </c>
      <c r="B592" s="338"/>
      <c r="C592" s="338"/>
      <c r="D592" s="338"/>
      <c r="E592" s="80">
        <f>SUM(F592:I592,'5.10b'!E592:H592)</f>
        <v>29601</v>
      </c>
      <c r="F592" s="81">
        <f>SUM(F593:F595)</f>
        <v>0</v>
      </c>
      <c r="G592" s="81">
        <f>SUM(G593:G595)</f>
        <v>3344</v>
      </c>
      <c r="H592" s="81">
        <f>SUM(H593:H595)</f>
        <v>0</v>
      </c>
      <c r="I592" s="81">
        <f>SUM(I593:I595)</f>
        <v>0</v>
      </c>
      <c r="J592" s="148"/>
      <c r="K592" s="178"/>
      <c r="L592" s="178"/>
      <c r="M592" s="178"/>
      <c r="N592" s="178"/>
      <c r="O592" s="169"/>
      <c r="P592" s="169"/>
      <c r="Q592" s="169"/>
      <c r="R592" s="169"/>
      <c r="S592" s="173"/>
    </row>
    <row r="593" spans="1:19" ht="23.25" customHeight="1" x14ac:dyDescent="0.2">
      <c r="A593" s="396" t="s">
        <v>134</v>
      </c>
      <c r="B593" s="411"/>
      <c r="C593" s="411"/>
      <c r="D593" s="411"/>
      <c r="E593" s="80">
        <f>SUM(F593:I593,'5.10b'!E593:H593)</f>
        <v>28559</v>
      </c>
      <c r="F593" s="81">
        <v>0</v>
      </c>
      <c r="G593" s="81">
        <v>3344</v>
      </c>
      <c r="H593" s="81">
        <v>0</v>
      </c>
      <c r="I593" s="81">
        <v>0</v>
      </c>
      <c r="J593" s="148"/>
      <c r="K593" s="177"/>
      <c r="L593" s="179"/>
      <c r="M593" s="179"/>
      <c r="N593" s="179"/>
      <c r="O593" s="169"/>
      <c r="P593" s="169"/>
      <c r="Q593" s="169"/>
      <c r="R593" s="169"/>
      <c r="S593" s="173"/>
    </row>
    <row r="594" spans="1:19" x14ac:dyDescent="0.2">
      <c r="A594" s="396" t="s">
        <v>281</v>
      </c>
      <c r="B594" s="411"/>
      <c r="C594" s="411"/>
      <c r="D594" s="411"/>
      <c r="E594" s="80">
        <f>SUM(F594:I594,'5.10b'!E594:H594)</f>
        <v>39</v>
      </c>
      <c r="F594" s="81">
        <v>0</v>
      </c>
      <c r="G594" s="81">
        <v>0</v>
      </c>
      <c r="H594" s="81">
        <v>0</v>
      </c>
      <c r="I594" s="81">
        <v>0</v>
      </c>
      <c r="J594" s="148"/>
      <c r="K594" s="177"/>
      <c r="L594" s="179"/>
      <c r="M594" s="179"/>
      <c r="N594" s="179"/>
      <c r="O594" s="169"/>
      <c r="P594" s="169"/>
      <c r="Q594" s="169"/>
      <c r="R594" s="169"/>
      <c r="S594" s="173"/>
    </row>
    <row r="595" spans="1:19" x14ac:dyDescent="0.2">
      <c r="A595" s="396" t="s">
        <v>120</v>
      </c>
      <c r="B595" s="411"/>
      <c r="C595" s="411"/>
      <c r="D595" s="411"/>
      <c r="E595" s="80">
        <f>SUM(F595:I595,'5.10b'!E595:H595)</f>
        <v>1003</v>
      </c>
      <c r="F595" s="81">
        <v>0</v>
      </c>
      <c r="G595" s="81">
        <v>0</v>
      </c>
      <c r="H595" s="81">
        <v>0</v>
      </c>
      <c r="I595" s="81">
        <v>0</v>
      </c>
      <c r="J595" s="148"/>
      <c r="K595" s="177"/>
      <c r="L595" s="179"/>
      <c r="M595" s="179"/>
      <c r="N595" s="179"/>
      <c r="O595" s="169"/>
      <c r="P595" s="169"/>
      <c r="Q595" s="169"/>
      <c r="R595" s="169"/>
      <c r="S595" s="173"/>
    </row>
    <row r="596" spans="1:19" ht="23.25" customHeight="1" x14ac:dyDescent="0.2">
      <c r="A596" s="338" t="s">
        <v>561</v>
      </c>
      <c r="B596" s="338"/>
      <c r="C596" s="338"/>
      <c r="D596" s="338"/>
      <c r="E596" s="80">
        <f>SUM(F596:I596,'5.10b'!E596:H596)</f>
        <v>78047</v>
      </c>
      <c r="F596" s="81">
        <f>SUM(F597:F598)</f>
        <v>0</v>
      </c>
      <c r="G596" s="81">
        <f>SUM(G597:G598)</f>
        <v>0</v>
      </c>
      <c r="H596" s="81">
        <f>SUM(H597:H598)</f>
        <v>0</v>
      </c>
      <c r="I596" s="81">
        <f>SUM(I597:I598)</f>
        <v>0</v>
      </c>
      <c r="J596" s="148"/>
      <c r="K596" s="178"/>
      <c r="L596" s="178"/>
      <c r="M596" s="178"/>
      <c r="N596" s="178"/>
      <c r="O596" s="169"/>
      <c r="P596" s="169"/>
      <c r="Q596" s="169"/>
      <c r="R596" s="169"/>
      <c r="S596" s="173"/>
    </row>
    <row r="597" spans="1:19" ht="23.25" customHeight="1" x14ac:dyDescent="0.2">
      <c r="A597" s="396" t="s">
        <v>134</v>
      </c>
      <c r="B597" s="411"/>
      <c r="C597" s="411"/>
      <c r="D597" s="411"/>
      <c r="E597" s="80">
        <f>SUM(F597:I597,'5.10b'!E597:H597)</f>
        <v>73195</v>
      </c>
      <c r="F597" s="81">
        <v>0</v>
      </c>
      <c r="G597" s="81">
        <v>0</v>
      </c>
      <c r="H597" s="81">
        <v>0</v>
      </c>
      <c r="I597" s="81">
        <v>0</v>
      </c>
      <c r="J597" s="148"/>
      <c r="K597" s="177"/>
      <c r="L597" s="179"/>
      <c r="M597" s="179"/>
      <c r="N597" s="179"/>
      <c r="O597" s="169"/>
      <c r="P597" s="169"/>
      <c r="Q597" s="169"/>
      <c r="R597" s="169"/>
      <c r="S597" s="173"/>
    </row>
    <row r="598" spans="1:19" x14ac:dyDescent="0.2">
      <c r="A598" s="396" t="s">
        <v>120</v>
      </c>
      <c r="B598" s="411"/>
      <c r="C598" s="411"/>
      <c r="D598" s="411"/>
      <c r="E598" s="80">
        <f>SUM(F598:I598,'5.10b'!E598:H598)</f>
        <v>4852</v>
      </c>
      <c r="F598" s="81">
        <v>0</v>
      </c>
      <c r="G598" s="81">
        <v>0</v>
      </c>
      <c r="H598" s="81">
        <v>0</v>
      </c>
      <c r="I598" s="81">
        <v>0</v>
      </c>
      <c r="J598" s="148"/>
      <c r="K598" s="177"/>
      <c r="L598" s="179"/>
      <c r="M598" s="179"/>
      <c r="N598" s="179"/>
      <c r="O598" s="169"/>
      <c r="P598" s="169"/>
      <c r="Q598" s="169"/>
      <c r="R598" s="169"/>
      <c r="S598" s="173"/>
    </row>
    <row r="599" spans="1:19" ht="23.25" customHeight="1" x14ac:dyDescent="0.2">
      <c r="A599" s="338" t="s">
        <v>562</v>
      </c>
      <c r="B599" s="338"/>
      <c r="C599" s="338"/>
      <c r="D599" s="338"/>
      <c r="E599" s="80">
        <f>SUM(F599:I599,'5.10b'!E599:H599)</f>
        <v>19948</v>
      </c>
      <c r="F599" s="81">
        <f>SUM(F600:F601)</f>
        <v>382</v>
      </c>
      <c r="G599" s="81">
        <f>SUM(G600:G601)</f>
        <v>0</v>
      </c>
      <c r="H599" s="81">
        <f>SUM(H600:H601)</f>
        <v>0</v>
      </c>
      <c r="I599" s="81">
        <f>SUM(I600:I601)</f>
        <v>0</v>
      </c>
      <c r="J599" s="148"/>
      <c r="K599" s="178"/>
      <c r="L599" s="178"/>
      <c r="M599" s="178"/>
      <c r="N599" s="178"/>
      <c r="O599" s="169"/>
      <c r="P599" s="169"/>
      <c r="Q599" s="169"/>
      <c r="R599" s="169"/>
      <c r="S599" s="173"/>
    </row>
    <row r="600" spans="1:19" ht="23.25" customHeight="1" x14ac:dyDescent="0.2">
      <c r="A600" s="396" t="s">
        <v>134</v>
      </c>
      <c r="B600" s="411"/>
      <c r="C600" s="411"/>
      <c r="D600" s="411"/>
      <c r="E600" s="80">
        <f>SUM(F600:I600,'5.10b'!E600:H600)</f>
        <v>19148</v>
      </c>
      <c r="F600" s="81">
        <v>382</v>
      </c>
      <c r="G600" s="81">
        <v>0</v>
      </c>
      <c r="H600" s="81">
        <v>0</v>
      </c>
      <c r="I600" s="81">
        <v>0</v>
      </c>
      <c r="J600" s="148"/>
      <c r="K600" s="177"/>
      <c r="L600" s="179"/>
      <c r="M600" s="179"/>
      <c r="N600" s="179"/>
      <c r="O600" s="169"/>
      <c r="P600" s="169"/>
      <c r="Q600" s="169"/>
      <c r="R600" s="169"/>
      <c r="S600" s="173"/>
    </row>
    <row r="601" spans="1:19" ht="11.25" customHeight="1" x14ac:dyDescent="0.2">
      <c r="A601" s="396" t="s">
        <v>120</v>
      </c>
      <c r="B601" s="411"/>
      <c r="C601" s="411"/>
      <c r="D601" s="411"/>
      <c r="E601" s="80">
        <f>SUM(F601:I601,'5.10b'!E601:H601)</f>
        <v>800</v>
      </c>
      <c r="F601" s="81">
        <v>0</v>
      </c>
      <c r="G601" s="81">
        <v>0</v>
      </c>
      <c r="H601" s="81">
        <v>0</v>
      </c>
      <c r="I601" s="81">
        <v>0</v>
      </c>
      <c r="J601" s="148"/>
      <c r="K601" s="177"/>
      <c r="L601" s="179"/>
      <c r="M601" s="179"/>
      <c r="N601" s="179"/>
      <c r="O601" s="169"/>
      <c r="P601" s="169"/>
      <c r="Q601" s="169"/>
      <c r="R601" s="169"/>
      <c r="S601" s="173"/>
    </row>
    <row r="602" spans="1:19" ht="23.25" customHeight="1" x14ac:dyDescent="0.2">
      <c r="A602" s="338" t="s">
        <v>563</v>
      </c>
      <c r="B602" s="338"/>
      <c r="C602" s="338"/>
      <c r="D602" s="338"/>
      <c r="E602" s="80">
        <f>SUM(F602:I602,'5.10b'!E602:H602)</f>
        <v>49266</v>
      </c>
      <c r="F602" s="81">
        <f>SUM(F603:F605)</f>
        <v>4708</v>
      </c>
      <c r="G602" s="81">
        <f>SUM(G603:G605)</f>
        <v>3758</v>
      </c>
      <c r="H602" s="81">
        <f>SUM(H603:H605)</f>
        <v>0</v>
      </c>
      <c r="I602" s="81">
        <f>SUM(I603:I605)</f>
        <v>0</v>
      </c>
      <c r="J602" s="148"/>
      <c r="K602" s="178"/>
      <c r="L602" s="178"/>
      <c r="M602" s="178"/>
      <c r="N602" s="178"/>
      <c r="O602" s="169"/>
      <c r="P602" s="169"/>
      <c r="Q602" s="169"/>
      <c r="R602" s="169"/>
      <c r="S602" s="173"/>
    </row>
    <row r="603" spans="1:19" ht="23.25" customHeight="1" x14ac:dyDescent="0.2">
      <c r="A603" s="396" t="s">
        <v>134</v>
      </c>
      <c r="B603" s="411"/>
      <c r="C603" s="411"/>
      <c r="D603" s="411"/>
      <c r="E603" s="80">
        <f>SUM(F603:I603,'5.10b'!E603:H603)</f>
        <v>46069</v>
      </c>
      <c r="F603" s="81">
        <v>4104</v>
      </c>
      <c r="G603" s="81">
        <v>3758</v>
      </c>
      <c r="H603" s="81">
        <v>0</v>
      </c>
      <c r="I603" s="81">
        <v>0</v>
      </c>
      <c r="J603" s="148"/>
      <c r="K603" s="177"/>
      <c r="L603" s="179"/>
      <c r="M603" s="179"/>
      <c r="N603" s="179"/>
      <c r="O603" s="169"/>
      <c r="P603" s="169"/>
      <c r="Q603" s="169"/>
      <c r="R603" s="169"/>
      <c r="S603" s="173"/>
    </row>
    <row r="604" spans="1:19" x14ac:dyDescent="0.2">
      <c r="A604" s="396" t="s">
        <v>119</v>
      </c>
      <c r="B604" s="411"/>
      <c r="C604" s="411"/>
      <c r="D604" s="411"/>
      <c r="E604" s="80">
        <f>SUM(F604:I604,'5.10b'!E604:H604)</f>
        <v>604</v>
      </c>
      <c r="F604" s="81">
        <v>604</v>
      </c>
      <c r="G604" s="81">
        <v>0</v>
      </c>
      <c r="H604" s="81">
        <v>0</v>
      </c>
      <c r="I604" s="81">
        <v>0</v>
      </c>
      <c r="J604" s="148"/>
      <c r="K604" s="177"/>
      <c r="L604" s="179"/>
      <c r="M604" s="179"/>
      <c r="N604" s="179"/>
      <c r="O604" s="169"/>
      <c r="P604" s="169"/>
      <c r="Q604" s="169"/>
      <c r="R604" s="169"/>
      <c r="S604" s="173"/>
    </row>
    <row r="605" spans="1:19" ht="11.25" customHeight="1" x14ac:dyDescent="0.2">
      <c r="A605" s="396" t="s">
        <v>120</v>
      </c>
      <c r="B605" s="411"/>
      <c r="C605" s="411"/>
      <c r="D605" s="411"/>
      <c r="E605" s="80">
        <f>SUM(F605:I605,'5.10b'!E605:H605)</f>
        <v>2593</v>
      </c>
      <c r="F605" s="81">
        <v>0</v>
      </c>
      <c r="G605" s="81">
        <v>0</v>
      </c>
      <c r="H605" s="81">
        <v>0</v>
      </c>
      <c r="I605" s="81">
        <v>0</v>
      </c>
      <c r="J605" s="148"/>
      <c r="K605" s="177"/>
      <c r="L605" s="179"/>
      <c r="M605" s="179"/>
      <c r="N605" s="179"/>
      <c r="O605" s="169"/>
      <c r="P605" s="169"/>
      <c r="Q605" s="169"/>
      <c r="R605" s="169"/>
      <c r="S605" s="173"/>
    </row>
    <row r="606" spans="1:19" ht="23.25" customHeight="1" x14ac:dyDescent="0.2">
      <c r="A606" s="338" t="s">
        <v>564</v>
      </c>
      <c r="B606" s="338"/>
      <c r="C606" s="338"/>
      <c r="D606" s="338"/>
      <c r="E606" s="80">
        <f>SUM(F606:I606,'5.10b'!E606:H606)</f>
        <v>32299</v>
      </c>
      <c r="F606" s="81">
        <f>SUM(F607:F608)</f>
        <v>7631</v>
      </c>
      <c r="G606" s="81">
        <f>SUM(G607:G608)</f>
        <v>0</v>
      </c>
      <c r="H606" s="81">
        <f>SUM(H607:H608)</f>
        <v>0</v>
      </c>
      <c r="I606" s="81">
        <f>SUM(I607:I608)</f>
        <v>0</v>
      </c>
      <c r="J606" s="148"/>
      <c r="K606" s="178"/>
      <c r="L606" s="178"/>
      <c r="M606" s="178"/>
      <c r="N606" s="178"/>
      <c r="O606" s="169"/>
      <c r="P606" s="169"/>
      <c r="Q606" s="169"/>
      <c r="R606" s="169"/>
      <c r="S606" s="173"/>
    </row>
    <row r="607" spans="1:19" ht="23.25" customHeight="1" x14ac:dyDescent="0.2">
      <c r="A607" s="383" t="s">
        <v>134</v>
      </c>
      <c r="B607" s="411"/>
      <c r="C607" s="411"/>
      <c r="D607" s="411"/>
      <c r="E607" s="80">
        <f>SUM(F607:I607,'5.10b'!E607:H607)</f>
        <v>30318</v>
      </c>
      <c r="F607" s="182">
        <v>7631</v>
      </c>
      <c r="G607" s="182">
        <v>0</v>
      </c>
      <c r="H607" s="182">
        <v>0</v>
      </c>
      <c r="I607" s="182">
        <v>0</v>
      </c>
      <c r="J607" s="148"/>
      <c r="K607" s="177"/>
      <c r="L607" s="179"/>
      <c r="M607" s="179"/>
      <c r="N607" s="179"/>
      <c r="O607" s="169"/>
      <c r="P607" s="169"/>
      <c r="Q607" s="169"/>
      <c r="R607" s="169"/>
      <c r="S607" s="173"/>
    </row>
    <row r="608" spans="1:19" ht="11.25" customHeight="1" x14ac:dyDescent="0.2">
      <c r="A608" s="383" t="s">
        <v>120</v>
      </c>
      <c r="B608" s="411"/>
      <c r="C608" s="411"/>
      <c r="D608" s="411"/>
      <c r="E608" s="80">
        <f>SUM(F608:I608,'5.10b'!E608:H608)</f>
        <v>1981</v>
      </c>
      <c r="F608" s="182">
        <v>0</v>
      </c>
      <c r="G608" s="182">
        <v>0</v>
      </c>
      <c r="H608" s="182">
        <v>0</v>
      </c>
      <c r="I608" s="182">
        <v>0</v>
      </c>
      <c r="J608" s="148"/>
      <c r="K608" s="177"/>
      <c r="L608" s="179"/>
      <c r="M608" s="179"/>
      <c r="N608" s="179"/>
      <c r="O608" s="169"/>
      <c r="P608" s="169"/>
      <c r="Q608" s="169"/>
      <c r="R608" s="169"/>
      <c r="S608" s="173"/>
    </row>
    <row r="609" spans="1:19" ht="23.25" customHeight="1" x14ac:dyDescent="0.2">
      <c r="A609" s="405" t="s">
        <v>565</v>
      </c>
      <c r="B609" s="405"/>
      <c r="C609" s="405"/>
      <c r="D609" s="405"/>
      <c r="E609" s="80">
        <f>SUM(F609:I609,'5.10b'!E609:H609)</f>
        <v>11085</v>
      </c>
      <c r="F609" s="182">
        <f>SUM(F610:F611)</f>
        <v>0</v>
      </c>
      <c r="G609" s="182">
        <f>SUM(G610:G611)</f>
        <v>0</v>
      </c>
      <c r="H609" s="182">
        <f>SUM(H610:H611)</f>
        <v>0</v>
      </c>
      <c r="I609" s="182">
        <f>SUM(I610:I611)</f>
        <v>0</v>
      </c>
      <c r="J609" s="148"/>
      <c r="K609" s="178"/>
      <c r="L609" s="178"/>
      <c r="M609" s="178"/>
      <c r="N609" s="178"/>
      <c r="O609" s="169"/>
      <c r="P609" s="169"/>
      <c r="Q609" s="169"/>
      <c r="R609" s="169"/>
      <c r="S609" s="173"/>
    </row>
    <row r="610" spans="1:19" ht="23.25" customHeight="1" x14ac:dyDescent="0.2">
      <c r="A610" s="383" t="s">
        <v>134</v>
      </c>
      <c r="B610" s="411"/>
      <c r="C610" s="411"/>
      <c r="D610" s="411"/>
      <c r="E610" s="80">
        <f>SUM(F610:I610,'5.10b'!E610:H610)</f>
        <v>10578</v>
      </c>
      <c r="F610" s="182">
        <v>0</v>
      </c>
      <c r="G610" s="182">
        <v>0</v>
      </c>
      <c r="H610" s="182">
        <v>0</v>
      </c>
      <c r="I610" s="182">
        <v>0</v>
      </c>
      <c r="J610" s="148"/>
      <c r="K610" s="177"/>
      <c r="L610" s="179"/>
      <c r="M610" s="179"/>
      <c r="N610" s="179"/>
      <c r="O610" s="169"/>
      <c r="P610" s="169"/>
      <c r="Q610" s="169"/>
      <c r="R610" s="169"/>
      <c r="S610" s="173"/>
    </row>
    <row r="611" spans="1:19" ht="11.25" customHeight="1" x14ac:dyDescent="0.2">
      <c r="A611" s="383" t="s">
        <v>120</v>
      </c>
      <c r="B611" s="411"/>
      <c r="C611" s="411"/>
      <c r="D611" s="411"/>
      <c r="E611" s="80">
        <f>SUM(F611:I611,'5.10b'!E611:H611)</f>
        <v>507</v>
      </c>
      <c r="F611" s="182">
        <v>0</v>
      </c>
      <c r="G611" s="182">
        <v>0</v>
      </c>
      <c r="H611" s="182">
        <v>0</v>
      </c>
      <c r="I611" s="182">
        <v>0</v>
      </c>
      <c r="J611" s="148"/>
      <c r="K611" s="177"/>
      <c r="L611" s="179"/>
      <c r="M611" s="179"/>
      <c r="N611" s="179"/>
      <c r="O611" s="169"/>
      <c r="P611" s="169"/>
      <c r="Q611" s="169"/>
      <c r="R611" s="169"/>
      <c r="S611" s="173"/>
    </row>
    <row r="612" spans="1:19" ht="23.25" customHeight="1" x14ac:dyDescent="0.2">
      <c r="A612" s="405" t="s">
        <v>566</v>
      </c>
      <c r="B612" s="405"/>
      <c r="C612" s="405"/>
      <c r="D612" s="405"/>
      <c r="E612" s="80">
        <f>SUM(F612:I612,'5.10b'!E612:H612)</f>
        <v>27570</v>
      </c>
      <c r="F612" s="182">
        <f>SUM(F613:F614)</f>
        <v>0</v>
      </c>
      <c r="G612" s="182">
        <f>SUM(G613:G614)</f>
        <v>0</v>
      </c>
      <c r="H612" s="182">
        <f>SUM(H613:H614)</f>
        <v>0</v>
      </c>
      <c r="I612" s="182">
        <f>SUM(I613:I614)</f>
        <v>0</v>
      </c>
      <c r="J612" s="148"/>
      <c r="K612" s="178"/>
      <c r="L612" s="178"/>
      <c r="M612" s="178"/>
      <c r="N612" s="178"/>
      <c r="O612" s="169"/>
      <c r="P612" s="169"/>
      <c r="Q612" s="169"/>
      <c r="R612" s="169"/>
      <c r="S612" s="173"/>
    </row>
    <row r="613" spans="1:19" ht="23.25" customHeight="1" x14ac:dyDescent="0.2">
      <c r="A613" s="383" t="s">
        <v>134</v>
      </c>
      <c r="B613" s="411"/>
      <c r="C613" s="411"/>
      <c r="D613" s="411"/>
      <c r="E613" s="80">
        <f>SUM(F613:I613,'5.10b'!E613:H613)</f>
        <v>26762</v>
      </c>
      <c r="F613" s="182">
        <v>0</v>
      </c>
      <c r="G613" s="182">
        <v>0</v>
      </c>
      <c r="H613" s="182">
        <v>0</v>
      </c>
      <c r="I613" s="182">
        <v>0</v>
      </c>
      <c r="J613" s="148"/>
      <c r="K613" s="177"/>
      <c r="L613" s="179"/>
      <c r="M613" s="179"/>
      <c r="N613" s="179"/>
      <c r="O613" s="169"/>
      <c r="P613" s="169"/>
      <c r="Q613" s="169"/>
      <c r="R613" s="169"/>
      <c r="S613" s="173"/>
    </row>
    <row r="614" spans="1:19" ht="11.25" customHeight="1" x14ac:dyDescent="0.2">
      <c r="A614" s="383" t="s">
        <v>120</v>
      </c>
      <c r="B614" s="411"/>
      <c r="C614" s="411"/>
      <c r="D614" s="411"/>
      <c r="E614" s="80">
        <f>SUM(F614:I614,'5.10b'!E614:H614)</f>
        <v>808</v>
      </c>
      <c r="F614" s="182">
        <v>0</v>
      </c>
      <c r="G614" s="182">
        <v>0</v>
      </c>
      <c r="H614" s="182">
        <v>0</v>
      </c>
      <c r="I614" s="182">
        <v>0</v>
      </c>
      <c r="J614" s="148"/>
      <c r="K614" s="177"/>
      <c r="L614" s="179"/>
      <c r="M614" s="179"/>
      <c r="N614" s="179"/>
      <c r="O614" s="169"/>
      <c r="P614" s="169"/>
      <c r="Q614" s="169"/>
      <c r="R614" s="169"/>
      <c r="S614" s="173"/>
    </row>
    <row r="615" spans="1:19" ht="23.25" customHeight="1" x14ac:dyDescent="0.2">
      <c r="A615" s="405" t="s">
        <v>567</v>
      </c>
      <c r="B615" s="405"/>
      <c r="C615" s="405"/>
      <c r="D615" s="405"/>
      <c r="E615" s="80">
        <f>SUM(F615:I615,'5.10b'!E615:H615)</f>
        <v>177590</v>
      </c>
      <c r="F615" s="182">
        <f>SUM(F616:F619)</f>
        <v>11098</v>
      </c>
      <c r="G615" s="182">
        <f>SUM(G616:G619)</f>
        <v>21146</v>
      </c>
      <c r="H615" s="182">
        <f>SUM(H616:H619)</f>
        <v>0</v>
      </c>
      <c r="I615" s="182">
        <f>SUM(I616:I619)</f>
        <v>0</v>
      </c>
      <c r="J615" s="148"/>
      <c r="K615" s="178"/>
      <c r="L615" s="178"/>
      <c r="M615" s="178"/>
      <c r="N615" s="178"/>
      <c r="O615" s="169"/>
      <c r="P615" s="169"/>
      <c r="Q615" s="169"/>
      <c r="R615" s="169"/>
      <c r="S615" s="173"/>
    </row>
    <row r="616" spans="1:19" ht="23.25" customHeight="1" x14ac:dyDescent="0.2">
      <c r="A616" s="383" t="s">
        <v>134</v>
      </c>
      <c r="B616" s="411"/>
      <c r="C616" s="411"/>
      <c r="D616" s="411"/>
      <c r="E616" s="80">
        <f>SUM(F616:I616,'5.10b'!E616:H616)</f>
        <v>151620</v>
      </c>
      <c r="F616" s="182">
        <v>8807</v>
      </c>
      <c r="G616" s="182">
        <v>20782</v>
      </c>
      <c r="H616" s="182">
        <v>0</v>
      </c>
      <c r="I616" s="182">
        <v>0</v>
      </c>
      <c r="J616" s="148"/>
      <c r="K616" s="177"/>
      <c r="L616" s="179"/>
      <c r="M616" s="179"/>
      <c r="N616" s="179"/>
      <c r="O616" s="169"/>
      <c r="P616" s="169"/>
      <c r="Q616" s="169"/>
      <c r="R616" s="169"/>
      <c r="S616" s="173"/>
    </row>
    <row r="617" spans="1:19" x14ac:dyDescent="0.2">
      <c r="A617" s="383" t="s">
        <v>281</v>
      </c>
      <c r="B617" s="411"/>
      <c r="C617" s="411"/>
      <c r="D617" s="411"/>
      <c r="E617" s="80">
        <f>SUM(F617:I617,'5.10b'!E617:H617)</f>
        <v>6881</v>
      </c>
      <c r="F617" s="182">
        <v>0</v>
      </c>
      <c r="G617" s="182">
        <v>364</v>
      </c>
      <c r="H617" s="182">
        <v>0</v>
      </c>
      <c r="I617" s="182">
        <v>0</v>
      </c>
      <c r="J617" s="148"/>
      <c r="K617" s="177"/>
      <c r="L617" s="179"/>
      <c r="M617" s="179"/>
      <c r="N617" s="179"/>
      <c r="O617" s="169"/>
      <c r="P617" s="169"/>
      <c r="Q617" s="169"/>
      <c r="R617" s="169"/>
      <c r="S617" s="173"/>
    </row>
    <row r="618" spans="1:19" x14ac:dyDescent="0.2">
      <c r="A618" s="383" t="s">
        <v>119</v>
      </c>
      <c r="B618" s="411"/>
      <c r="C618" s="411"/>
      <c r="D618" s="411"/>
      <c r="E618" s="80">
        <f>SUM(F618:I618,'5.10b'!E618:H618)</f>
        <v>10939</v>
      </c>
      <c r="F618" s="182">
        <v>408</v>
      </c>
      <c r="G618" s="182">
        <v>0</v>
      </c>
      <c r="H618" s="182">
        <v>0</v>
      </c>
      <c r="I618" s="182">
        <v>0</v>
      </c>
      <c r="J618" s="148"/>
      <c r="K618" s="177"/>
      <c r="L618" s="179"/>
      <c r="M618" s="179"/>
      <c r="N618" s="179"/>
      <c r="O618" s="169"/>
      <c r="P618" s="169"/>
      <c r="Q618" s="169"/>
      <c r="R618" s="169"/>
      <c r="S618" s="173"/>
    </row>
    <row r="619" spans="1:19" ht="11.25" customHeight="1" x14ac:dyDescent="0.2">
      <c r="A619" s="383" t="s">
        <v>120</v>
      </c>
      <c r="B619" s="411"/>
      <c r="C619" s="411"/>
      <c r="D619" s="411"/>
      <c r="E619" s="80">
        <f>SUM(F619:I619,'5.10b'!E619:H619)</f>
        <v>8150</v>
      </c>
      <c r="F619" s="182">
        <v>1883</v>
      </c>
      <c r="G619" s="182">
        <v>0</v>
      </c>
      <c r="H619" s="182">
        <v>0</v>
      </c>
      <c r="I619" s="182">
        <v>0</v>
      </c>
      <c r="J619" s="148"/>
      <c r="K619" s="177"/>
      <c r="L619" s="179"/>
      <c r="M619" s="179"/>
      <c r="N619" s="179"/>
      <c r="O619" s="169"/>
      <c r="P619" s="169"/>
      <c r="Q619" s="169"/>
      <c r="R619" s="169"/>
      <c r="S619" s="173"/>
    </row>
    <row r="620" spans="1:19" ht="23.25" customHeight="1" x14ac:dyDescent="0.2">
      <c r="A620" s="405" t="s">
        <v>568</v>
      </c>
      <c r="B620" s="405"/>
      <c r="C620" s="405"/>
      <c r="D620" s="405"/>
      <c r="E620" s="80">
        <f>SUM(F620:I620,'5.10b'!E620:H620)</f>
        <v>53817</v>
      </c>
      <c r="F620" s="182">
        <f>SUM(F621:F623)</f>
        <v>0</v>
      </c>
      <c r="G620" s="182">
        <f>SUM(G621:G623)</f>
        <v>516</v>
      </c>
      <c r="H620" s="182">
        <f>SUM(H621:H623)</f>
        <v>0</v>
      </c>
      <c r="I620" s="182">
        <f>SUM(I621:I623)</f>
        <v>0</v>
      </c>
      <c r="J620" s="148"/>
      <c r="K620" s="178"/>
      <c r="L620" s="178"/>
      <c r="M620" s="178"/>
      <c r="N620" s="178"/>
      <c r="O620" s="169"/>
      <c r="P620" s="169"/>
      <c r="Q620" s="169"/>
      <c r="R620" s="169"/>
      <c r="S620" s="173"/>
    </row>
    <row r="621" spans="1:19" ht="23.25" customHeight="1" x14ac:dyDescent="0.2">
      <c r="A621" s="383" t="s">
        <v>134</v>
      </c>
      <c r="B621" s="411"/>
      <c r="C621" s="411"/>
      <c r="D621" s="411"/>
      <c r="E621" s="80">
        <f>SUM(F621:I621,'5.10b'!E621:H621)</f>
        <v>43321</v>
      </c>
      <c r="F621" s="182">
        <v>0</v>
      </c>
      <c r="G621" s="182">
        <v>516</v>
      </c>
      <c r="H621" s="182">
        <v>0</v>
      </c>
      <c r="I621" s="182">
        <v>0</v>
      </c>
      <c r="J621" s="148"/>
      <c r="K621" s="177"/>
      <c r="L621" s="179"/>
      <c r="M621" s="179"/>
      <c r="N621" s="179"/>
      <c r="O621" s="169"/>
      <c r="P621" s="169"/>
      <c r="Q621" s="169"/>
      <c r="R621" s="169"/>
      <c r="S621" s="173"/>
    </row>
    <row r="622" spans="1:19" x14ac:dyDescent="0.2">
      <c r="A622" s="383" t="s">
        <v>119</v>
      </c>
      <c r="B622" s="411"/>
      <c r="C622" s="411"/>
      <c r="D622" s="411"/>
      <c r="E622" s="80">
        <f>SUM(F622:I622,'5.10b'!E622:H622)</f>
        <v>8997</v>
      </c>
      <c r="F622" s="182">
        <v>0</v>
      </c>
      <c r="G622" s="182">
        <v>0</v>
      </c>
      <c r="H622" s="182">
        <v>0</v>
      </c>
      <c r="I622" s="182">
        <v>0</v>
      </c>
      <c r="J622" s="148"/>
      <c r="K622" s="177"/>
      <c r="L622" s="179"/>
      <c r="M622" s="179"/>
      <c r="N622" s="179"/>
      <c r="O622" s="169"/>
      <c r="P622" s="169"/>
      <c r="Q622" s="169"/>
      <c r="R622" s="169"/>
      <c r="S622" s="173"/>
    </row>
    <row r="623" spans="1:19" x14ac:dyDescent="0.2">
      <c r="A623" s="383" t="s">
        <v>120</v>
      </c>
      <c r="B623" s="411"/>
      <c r="C623" s="411"/>
      <c r="D623" s="411"/>
      <c r="E623" s="80">
        <f>SUM(F623:I623,'5.10b'!E623:H623)</f>
        <v>1499</v>
      </c>
      <c r="F623" s="182">
        <v>0</v>
      </c>
      <c r="G623" s="182">
        <v>0</v>
      </c>
      <c r="H623" s="182">
        <v>0</v>
      </c>
      <c r="I623" s="182">
        <v>0</v>
      </c>
      <c r="J623" s="148"/>
      <c r="K623" s="177"/>
      <c r="L623" s="179"/>
      <c r="M623" s="179"/>
      <c r="N623" s="179"/>
      <c r="O623" s="169"/>
      <c r="P623" s="169"/>
      <c r="Q623" s="169"/>
      <c r="R623" s="169"/>
      <c r="S623" s="173"/>
    </row>
    <row r="624" spans="1:19" ht="23.25" customHeight="1" x14ac:dyDescent="0.2">
      <c r="A624" s="405" t="s">
        <v>569</v>
      </c>
      <c r="B624" s="405"/>
      <c r="C624" s="405"/>
      <c r="D624" s="405"/>
      <c r="E624" s="80">
        <f>SUM(F624:I624,'5.10b'!E624:H624)</f>
        <v>3318</v>
      </c>
      <c r="F624" s="182">
        <f>SUM(F625:F625)</f>
        <v>0</v>
      </c>
      <c r="G624" s="182">
        <f>SUM(G625:G625)</f>
        <v>0</v>
      </c>
      <c r="H624" s="182">
        <f>SUM(H625:H625)</f>
        <v>0</v>
      </c>
      <c r="I624" s="182">
        <f>SUM(I625:I625)</f>
        <v>0</v>
      </c>
      <c r="J624" s="148"/>
      <c r="K624" s="178"/>
      <c r="L624" s="178"/>
      <c r="M624" s="178"/>
      <c r="N624" s="178"/>
      <c r="O624" s="169"/>
      <c r="P624" s="169"/>
      <c r="Q624" s="169"/>
      <c r="R624" s="169"/>
      <c r="S624" s="173"/>
    </row>
    <row r="625" spans="1:19" ht="23.25" customHeight="1" x14ac:dyDescent="0.2">
      <c r="A625" s="383" t="s">
        <v>134</v>
      </c>
      <c r="B625" s="411"/>
      <c r="C625" s="411"/>
      <c r="D625" s="411"/>
      <c r="E625" s="80">
        <f>SUM(F625:I625,'5.10b'!E625:H625)</f>
        <v>3318</v>
      </c>
      <c r="F625" s="182">
        <v>0</v>
      </c>
      <c r="G625" s="182">
        <v>0</v>
      </c>
      <c r="H625" s="182">
        <v>0</v>
      </c>
      <c r="I625" s="182">
        <v>0</v>
      </c>
      <c r="J625" s="148"/>
      <c r="K625" s="177"/>
      <c r="L625" s="179"/>
      <c r="M625" s="179"/>
      <c r="N625" s="179"/>
      <c r="O625" s="169"/>
      <c r="P625" s="169"/>
      <c r="Q625" s="169"/>
      <c r="R625" s="169"/>
      <c r="S625" s="173"/>
    </row>
    <row r="626" spans="1:19" ht="23.25" customHeight="1" x14ac:dyDescent="0.2">
      <c r="A626" s="405" t="s">
        <v>570</v>
      </c>
      <c r="B626" s="405"/>
      <c r="C626" s="405"/>
      <c r="D626" s="405"/>
      <c r="E626" s="80">
        <f>SUM(F626:I626,'5.10b'!E626:H626)</f>
        <v>22619</v>
      </c>
      <c r="F626" s="182">
        <f>SUM(F627:F628)</f>
        <v>0</v>
      </c>
      <c r="G626" s="182">
        <f>SUM(G627:G628)</f>
        <v>0</v>
      </c>
      <c r="H626" s="182">
        <f>SUM(H627:H628)</f>
        <v>0</v>
      </c>
      <c r="I626" s="182">
        <f>SUM(I627:I628)</f>
        <v>0</v>
      </c>
      <c r="J626" s="148"/>
      <c r="K626" s="178"/>
      <c r="L626" s="178"/>
      <c r="M626" s="178"/>
      <c r="N626" s="178"/>
      <c r="O626" s="169"/>
      <c r="P626" s="169"/>
      <c r="Q626" s="169"/>
      <c r="R626" s="169"/>
      <c r="S626" s="173"/>
    </row>
    <row r="627" spans="1:19" ht="23.25" customHeight="1" x14ac:dyDescent="0.2">
      <c r="A627" s="383" t="s">
        <v>134</v>
      </c>
      <c r="B627" s="411"/>
      <c r="C627" s="411"/>
      <c r="D627" s="411"/>
      <c r="E627" s="80">
        <f>SUM(F627:I627,'5.10b'!E627:H627)</f>
        <v>21567</v>
      </c>
      <c r="F627" s="182">
        <v>0</v>
      </c>
      <c r="G627" s="182">
        <v>0</v>
      </c>
      <c r="H627" s="182">
        <v>0</v>
      </c>
      <c r="I627" s="182">
        <v>0</v>
      </c>
      <c r="J627" s="148"/>
      <c r="K627" s="177"/>
      <c r="L627" s="179"/>
      <c r="M627" s="179"/>
      <c r="N627" s="179"/>
      <c r="O627" s="169"/>
      <c r="P627" s="169"/>
      <c r="Q627" s="169"/>
      <c r="R627" s="169"/>
      <c r="S627" s="173"/>
    </row>
    <row r="628" spans="1:19" ht="11.25" customHeight="1" x14ac:dyDescent="0.2">
      <c r="A628" s="383" t="s">
        <v>120</v>
      </c>
      <c r="B628" s="411"/>
      <c r="C628" s="411"/>
      <c r="D628" s="411"/>
      <c r="E628" s="80">
        <f>SUM(F628:I628,'5.10b'!E628:H628)</f>
        <v>1052</v>
      </c>
      <c r="F628" s="182">
        <v>0</v>
      </c>
      <c r="G628" s="182">
        <v>0</v>
      </c>
      <c r="H628" s="182">
        <v>0</v>
      </c>
      <c r="I628" s="182">
        <v>0</v>
      </c>
      <c r="J628" s="148"/>
      <c r="K628" s="177"/>
      <c r="L628" s="179"/>
      <c r="M628" s="179"/>
      <c r="N628" s="179"/>
      <c r="O628" s="169"/>
      <c r="P628" s="169"/>
      <c r="Q628" s="169"/>
      <c r="R628" s="169"/>
      <c r="S628" s="173"/>
    </row>
    <row r="629" spans="1:19" ht="23.25" customHeight="1" x14ac:dyDescent="0.2">
      <c r="A629" s="405" t="s">
        <v>571</v>
      </c>
      <c r="B629" s="405"/>
      <c r="C629" s="405"/>
      <c r="D629" s="405"/>
      <c r="E629" s="80">
        <f>SUM(F629:I629,'5.10b'!E629:H629)</f>
        <v>31498</v>
      </c>
      <c r="F629" s="182">
        <f>SUM(F630:F631)</f>
        <v>0</v>
      </c>
      <c r="G629" s="182">
        <f>SUM(G630:G631)</f>
        <v>0</v>
      </c>
      <c r="H629" s="182">
        <f>SUM(H630:H631)</f>
        <v>0</v>
      </c>
      <c r="I629" s="182">
        <f>SUM(I630:I631)</f>
        <v>0</v>
      </c>
      <c r="J629" s="148"/>
      <c r="K629" s="178"/>
      <c r="L629" s="178"/>
      <c r="M629" s="178"/>
      <c r="N629" s="178"/>
      <c r="O629" s="169"/>
      <c r="P629" s="169"/>
      <c r="Q629" s="169"/>
      <c r="R629" s="169"/>
      <c r="S629" s="173"/>
    </row>
    <row r="630" spans="1:19" ht="23.25" customHeight="1" x14ac:dyDescent="0.2">
      <c r="A630" s="383" t="s">
        <v>134</v>
      </c>
      <c r="B630" s="411"/>
      <c r="C630" s="411"/>
      <c r="D630" s="411"/>
      <c r="E630" s="80">
        <f>SUM(F630:I630,'5.10b'!E630:H630)</f>
        <v>29392</v>
      </c>
      <c r="F630" s="182">
        <v>0</v>
      </c>
      <c r="G630" s="182">
        <v>0</v>
      </c>
      <c r="H630" s="182">
        <v>0</v>
      </c>
      <c r="I630" s="182">
        <v>0</v>
      </c>
      <c r="J630" s="148"/>
      <c r="K630" s="177"/>
      <c r="L630" s="179"/>
      <c r="M630" s="179"/>
      <c r="N630" s="179"/>
      <c r="O630" s="169"/>
      <c r="P630" s="169"/>
      <c r="Q630" s="169"/>
      <c r="R630" s="169"/>
      <c r="S630" s="173"/>
    </row>
    <row r="631" spans="1:19" ht="11.25" customHeight="1" x14ac:dyDescent="0.2">
      <c r="A631" s="383" t="s">
        <v>120</v>
      </c>
      <c r="B631" s="411"/>
      <c r="C631" s="411"/>
      <c r="D631" s="411"/>
      <c r="E631" s="80">
        <f>SUM(F631:I631,'5.10b'!E631:H631)</f>
        <v>2106</v>
      </c>
      <c r="F631" s="182">
        <v>0</v>
      </c>
      <c r="G631" s="182">
        <v>0</v>
      </c>
      <c r="H631" s="182">
        <v>0</v>
      </c>
      <c r="I631" s="182">
        <v>0</v>
      </c>
      <c r="J631" s="148"/>
      <c r="K631" s="177"/>
      <c r="L631" s="179"/>
      <c r="M631" s="179"/>
      <c r="N631" s="179"/>
      <c r="O631" s="169"/>
      <c r="P631" s="169"/>
      <c r="Q631" s="169"/>
      <c r="R631" s="169"/>
      <c r="S631" s="173"/>
    </row>
    <row r="632" spans="1:19" ht="23.25" customHeight="1" x14ac:dyDescent="0.2">
      <c r="A632" s="405" t="s">
        <v>572</v>
      </c>
      <c r="B632" s="405"/>
      <c r="C632" s="405"/>
      <c r="D632" s="405"/>
      <c r="E632" s="80">
        <f>SUM(F632:I632,'5.10b'!E632:H632)</f>
        <v>59186</v>
      </c>
      <c r="F632" s="182">
        <f>SUM(F633:F636)</f>
        <v>0</v>
      </c>
      <c r="G632" s="182">
        <f>SUM(G633:G636)</f>
        <v>1939</v>
      </c>
      <c r="H632" s="182">
        <f>SUM(H633:H636)</f>
        <v>0</v>
      </c>
      <c r="I632" s="182">
        <f>SUM(I633:I636)</f>
        <v>0</v>
      </c>
      <c r="J632" s="148"/>
      <c r="K632" s="178"/>
      <c r="L632" s="178"/>
      <c r="M632" s="178"/>
      <c r="N632" s="178"/>
      <c r="O632" s="169"/>
      <c r="P632" s="169"/>
      <c r="Q632" s="169"/>
      <c r="R632" s="169"/>
      <c r="S632" s="173"/>
    </row>
    <row r="633" spans="1:19" ht="23.25" customHeight="1" x14ac:dyDescent="0.2">
      <c r="A633" s="383" t="s">
        <v>134</v>
      </c>
      <c r="B633" s="411"/>
      <c r="C633" s="411"/>
      <c r="D633" s="411"/>
      <c r="E633" s="80">
        <f>SUM(F633:I633,'5.10b'!E633:H633)</f>
        <v>50040</v>
      </c>
      <c r="F633" s="182">
        <v>0</v>
      </c>
      <c r="G633" s="182">
        <v>1939</v>
      </c>
      <c r="H633" s="182">
        <v>0</v>
      </c>
      <c r="I633" s="182">
        <v>0</v>
      </c>
      <c r="J633" s="148"/>
      <c r="K633" s="177"/>
      <c r="L633" s="179"/>
      <c r="M633" s="179"/>
      <c r="N633" s="179"/>
      <c r="O633" s="169"/>
      <c r="P633" s="169"/>
      <c r="Q633" s="169"/>
      <c r="R633" s="169"/>
      <c r="S633" s="173"/>
    </row>
    <row r="634" spans="1:19" x14ac:dyDescent="0.2">
      <c r="A634" s="383" t="s">
        <v>281</v>
      </c>
      <c r="B634" s="411"/>
      <c r="C634" s="411"/>
      <c r="D634" s="411"/>
      <c r="E634" s="80">
        <f>SUM(F634:I634,'5.10b'!E634:H634)</f>
        <v>3689</v>
      </c>
      <c r="F634" s="182">
        <v>0</v>
      </c>
      <c r="G634" s="182">
        <v>0</v>
      </c>
      <c r="H634" s="182">
        <v>0</v>
      </c>
      <c r="I634" s="182">
        <v>0</v>
      </c>
      <c r="J634" s="148"/>
      <c r="K634" s="177"/>
      <c r="L634" s="179"/>
      <c r="M634" s="179"/>
      <c r="N634" s="179"/>
      <c r="O634" s="169"/>
      <c r="P634" s="169"/>
      <c r="Q634" s="169"/>
      <c r="R634" s="169"/>
      <c r="S634" s="173"/>
    </row>
    <row r="635" spans="1:19" x14ac:dyDescent="0.2">
      <c r="A635" s="383" t="s">
        <v>119</v>
      </c>
      <c r="B635" s="411"/>
      <c r="C635" s="411"/>
      <c r="D635" s="411"/>
      <c r="E635" s="80">
        <f>SUM(F635:I635,'5.10b'!E635:H635)</f>
        <v>1487</v>
      </c>
      <c r="F635" s="182">
        <v>0</v>
      </c>
      <c r="G635" s="182">
        <v>0</v>
      </c>
      <c r="H635" s="182">
        <v>0</v>
      </c>
      <c r="I635" s="182">
        <v>0</v>
      </c>
      <c r="J635" s="148"/>
      <c r="K635" s="177"/>
      <c r="L635" s="179"/>
      <c r="M635" s="179"/>
      <c r="N635" s="179"/>
      <c r="O635" s="169"/>
      <c r="P635" s="169"/>
      <c r="Q635" s="169"/>
      <c r="R635" s="169"/>
      <c r="S635" s="173"/>
    </row>
    <row r="636" spans="1:19" x14ac:dyDescent="0.2">
      <c r="A636" s="383" t="s">
        <v>120</v>
      </c>
      <c r="B636" s="411"/>
      <c r="C636" s="411"/>
      <c r="D636" s="411"/>
      <c r="E636" s="80">
        <f>SUM(F636:I636,'5.10b'!E636:H636)</f>
        <v>3970</v>
      </c>
      <c r="F636" s="182">
        <v>0</v>
      </c>
      <c r="G636" s="182">
        <v>0</v>
      </c>
      <c r="H636" s="182">
        <v>0</v>
      </c>
      <c r="I636" s="182">
        <v>0</v>
      </c>
      <c r="J636" s="148"/>
      <c r="K636" s="177"/>
      <c r="L636" s="179"/>
      <c r="M636" s="179"/>
      <c r="N636" s="179"/>
      <c r="O636" s="169"/>
      <c r="P636" s="169"/>
      <c r="Q636" s="169"/>
      <c r="R636" s="169"/>
      <c r="S636" s="173"/>
    </row>
    <row r="637" spans="1:19" ht="23.25" customHeight="1" x14ac:dyDescent="0.2">
      <c r="A637" s="405" t="s">
        <v>573</v>
      </c>
      <c r="B637" s="405"/>
      <c r="C637" s="405"/>
      <c r="D637" s="405"/>
      <c r="E637" s="80">
        <f>SUM(F637:I637,'5.10b'!E637:H637)</f>
        <v>4107</v>
      </c>
      <c r="F637" s="182">
        <f>SUM(F638:F638)</f>
        <v>0</v>
      </c>
      <c r="G637" s="182">
        <f>SUM(G638:G638)</f>
        <v>0</v>
      </c>
      <c r="H637" s="182">
        <f>SUM(H638:H638)</f>
        <v>0</v>
      </c>
      <c r="I637" s="182">
        <f>SUM(I638:I638)</f>
        <v>0</v>
      </c>
      <c r="J637" s="148"/>
      <c r="K637" s="178"/>
      <c r="L637" s="178"/>
      <c r="M637" s="178"/>
      <c r="N637" s="178"/>
      <c r="O637" s="169"/>
      <c r="P637" s="169"/>
      <c r="Q637" s="169"/>
      <c r="R637" s="169"/>
      <c r="S637" s="173"/>
    </row>
    <row r="638" spans="1:19" ht="23.25" customHeight="1" x14ac:dyDescent="0.2">
      <c r="A638" s="383" t="s">
        <v>134</v>
      </c>
      <c r="B638" s="411"/>
      <c r="C638" s="411"/>
      <c r="D638" s="411"/>
      <c r="E638" s="80">
        <f>SUM(F638:I638,'5.10b'!E638:H638)</f>
        <v>4107</v>
      </c>
      <c r="F638" s="182">
        <v>0</v>
      </c>
      <c r="G638" s="182">
        <v>0</v>
      </c>
      <c r="H638" s="182">
        <v>0</v>
      </c>
      <c r="I638" s="182">
        <v>0</v>
      </c>
      <c r="J638" s="148"/>
      <c r="K638" s="177"/>
      <c r="L638" s="179"/>
      <c r="M638" s="179"/>
      <c r="N638" s="179"/>
      <c r="O638" s="169"/>
      <c r="P638" s="169"/>
      <c r="Q638" s="184"/>
      <c r="R638" s="169"/>
      <c r="S638" s="173"/>
    </row>
    <row r="639" spans="1:19" ht="23.25" customHeight="1" x14ac:dyDescent="0.2">
      <c r="A639" s="405" t="s">
        <v>574</v>
      </c>
      <c r="B639" s="405"/>
      <c r="C639" s="405"/>
      <c r="D639" s="405"/>
      <c r="E639" s="80">
        <f>SUM(F639:I639,'5.10b'!E639:H639)</f>
        <v>15259</v>
      </c>
      <c r="F639" s="182">
        <f>SUM(F640:F641)</f>
        <v>0</v>
      </c>
      <c r="G639" s="182">
        <f>SUM(G640:G641)</f>
        <v>0</v>
      </c>
      <c r="H639" s="182">
        <f>SUM(H640:H641)</f>
        <v>0</v>
      </c>
      <c r="I639" s="182">
        <f>SUM(I640:I641)</f>
        <v>0</v>
      </c>
      <c r="J639" s="148"/>
      <c r="K639" s="178"/>
      <c r="L639" s="178"/>
      <c r="M639" s="178"/>
      <c r="N639" s="178"/>
      <c r="O639" s="169"/>
      <c r="P639" s="169"/>
      <c r="Q639" s="169"/>
      <c r="R639" s="169"/>
      <c r="S639" s="173"/>
    </row>
    <row r="640" spans="1:19" ht="23.25" customHeight="1" x14ac:dyDescent="0.2">
      <c r="A640" s="383" t="s">
        <v>134</v>
      </c>
      <c r="B640" s="411"/>
      <c r="C640" s="411"/>
      <c r="D640" s="411"/>
      <c r="E640" s="80">
        <f>SUM(F640:I640,'5.10b'!E640:H640)</f>
        <v>14554</v>
      </c>
      <c r="F640" s="182">
        <v>0</v>
      </c>
      <c r="G640" s="182">
        <v>0</v>
      </c>
      <c r="H640" s="182">
        <v>0</v>
      </c>
      <c r="I640" s="182">
        <v>0</v>
      </c>
      <c r="J640" s="148"/>
      <c r="K640" s="177"/>
      <c r="L640" s="179"/>
      <c r="M640" s="179"/>
      <c r="N640" s="179"/>
      <c r="O640" s="169"/>
      <c r="P640" s="169"/>
      <c r="Q640" s="184"/>
      <c r="R640" s="169"/>
      <c r="S640" s="173"/>
    </row>
    <row r="641" spans="1:19" ht="11.25" customHeight="1" x14ac:dyDescent="0.2">
      <c r="A641" s="383" t="s">
        <v>120</v>
      </c>
      <c r="B641" s="411"/>
      <c r="C641" s="411"/>
      <c r="D641" s="411"/>
      <c r="E641" s="80">
        <f>SUM(F641:I641,'5.10b'!E641:H641)</f>
        <v>705</v>
      </c>
      <c r="F641" s="182">
        <v>0</v>
      </c>
      <c r="G641" s="182">
        <v>0</v>
      </c>
      <c r="H641" s="182">
        <v>0</v>
      </c>
      <c r="I641" s="182">
        <v>0</v>
      </c>
      <c r="J641" s="148"/>
      <c r="K641" s="177"/>
      <c r="L641" s="179"/>
      <c r="M641" s="179"/>
      <c r="N641" s="179"/>
      <c r="O641" s="169"/>
      <c r="P641" s="169"/>
      <c r="Q641" s="184"/>
      <c r="R641" s="169"/>
      <c r="S641" s="173"/>
    </row>
    <row r="642" spans="1:19" ht="23.25" customHeight="1" x14ac:dyDescent="0.2">
      <c r="A642" s="405" t="s">
        <v>575</v>
      </c>
      <c r="B642" s="405"/>
      <c r="C642" s="405"/>
      <c r="D642" s="405"/>
      <c r="E642" s="80">
        <f>SUM(F642:I642,'5.10b'!E642:H642)</f>
        <v>28172</v>
      </c>
      <c r="F642" s="182">
        <f>SUM(F643:F646)</f>
        <v>0</v>
      </c>
      <c r="G642" s="182">
        <f>SUM(G643:G646)</f>
        <v>0</v>
      </c>
      <c r="H642" s="182">
        <f>SUM(H643:H646)</f>
        <v>0</v>
      </c>
      <c r="I642" s="182">
        <f>SUM(I643:I646)</f>
        <v>0</v>
      </c>
      <c r="J642" s="148"/>
      <c r="K642" s="178"/>
      <c r="L642" s="178"/>
      <c r="M642" s="178"/>
      <c r="N642" s="178"/>
      <c r="O642" s="169"/>
      <c r="P642" s="169"/>
      <c r="Q642" s="169"/>
      <c r="R642" s="169"/>
      <c r="S642" s="173"/>
    </row>
    <row r="643" spans="1:19" ht="23.25" customHeight="1" x14ac:dyDescent="0.2">
      <c r="A643" s="383" t="s">
        <v>134</v>
      </c>
      <c r="B643" s="411"/>
      <c r="C643" s="411"/>
      <c r="D643" s="411"/>
      <c r="E643" s="80">
        <f>SUM(F643:I643,'5.10b'!E643:H643)</f>
        <v>13810</v>
      </c>
      <c r="F643" s="182">
        <v>0</v>
      </c>
      <c r="G643" s="182">
        <v>0</v>
      </c>
      <c r="H643" s="182">
        <v>0</v>
      </c>
      <c r="I643" s="182">
        <v>0</v>
      </c>
      <c r="J643" s="148"/>
      <c r="K643" s="177"/>
      <c r="L643" s="179"/>
      <c r="M643" s="179"/>
      <c r="N643" s="179"/>
      <c r="O643" s="169"/>
      <c r="P643" s="169"/>
      <c r="Q643" s="169"/>
      <c r="R643" s="169"/>
      <c r="S643" s="173"/>
    </row>
    <row r="644" spans="1:19" x14ac:dyDescent="0.2">
      <c r="A644" s="383" t="s">
        <v>281</v>
      </c>
      <c r="B644" s="411"/>
      <c r="C644" s="411"/>
      <c r="D644" s="411"/>
      <c r="E644" s="80">
        <f>SUM(F644:I644,'5.10b'!E644:H644)</f>
        <v>2042</v>
      </c>
      <c r="F644" s="182">
        <v>0</v>
      </c>
      <c r="G644" s="182">
        <v>0</v>
      </c>
      <c r="H644" s="182">
        <v>0</v>
      </c>
      <c r="I644" s="182">
        <v>0</v>
      </c>
      <c r="J644" s="148"/>
      <c r="K644" s="177"/>
      <c r="L644" s="179"/>
      <c r="M644" s="179"/>
      <c r="N644" s="179"/>
      <c r="O644" s="169"/>
      <c r="P644" s="169"/>
      <c r="Q644" s="169"/>
      <c r="R644" s="169"/>
      <c r="S644" s="173"/>
    </row>
    <row r="645" spans="1:19" x14ac:dyDescent="0.2">
      <c r="A645" s="383" t="s">
        <v>119</v>
      </c>
      <c r="B645" s="411"/>
      <c r="C645" s="411"/>
      <c r="D645" s="411"/>
      <c r="E645" s="80">
        <f>SUM(F645:I645,'5.10b'!E645:H645)</f>
        <v>10592</v>
      </c>
      <c r="F645" s="182">
        <v>0</v>
      </c>
      <c r="G645" s="182">
        <v>0</v>
      </c>
      <c r="H645" s="182">
        <v>0</v>
      </c>
      <c r="I645" s="182">
        <v>0</v>
      </c>
      <c r="J645" s="148"/>
      <c r="K645" s="177"/>
      <c r="L645" s="179"/>
      <c r="M645" s="179"/>
      <c r="N645" s="179"/>
      <c r="O645" s="169"/>
      <c r="P645" s="169"/>
      <c r="Q645" s="169"/>
      <c r="R645" s="169"/>
      <c r="S645" s="173"/>
    </row>
    <row r="646" spans="1:19" ht="11.25" customHeight="1" x14ac:dyDescent="0.2">
      <c r="A646" s="383" t="s">
        <v>120</v>
      </c>
      <c r="B646" s="411"/>
      <c r="C646" s="411"/>
      <c r="D646" s="411"/>
      <c r="E646" s="80">
        <f>SUM(F646:I646,'5.10b'!E646:H646)</f>
        <v>1728</v>
      </c>
      <c r="F646" s="182">
        <v>0</v>
      </c>
      <c r="G646" s="182">
        <v>0</v>
      </c>
      <c r="H646" s="182">
        <v>0</v>
      </c>
      <c r="I646" s="182">
        <v>0</v>
      </c>
      <c r="J646" s="148"/>
      <c r="K646" s="177"/>
      <c r="L646" s="179"/>
      <c r="M646" s="179"/>
      <c r="N646" s="179"/>
      <c r="O646" s="169"/>
      <c r="P646" s="169"/>
      <c r="Q646" s="169"/>
      <c r="R646" s="169"/>
      <c r="S646" s="173"/>
    </row>
    <row r="647" spans="1:19" ht="23.25" customHeight="1" x14ac:dyDescent="0.2">
      <c r="A647" s="405" t="s">
        <v>576</v>
      </c>
      <c r="B647" s="405"/>
      <c r="C647" s="405"/>
      <c r="D647" s="405"/>
      <c r="E647" s="80">
        <f>SUM(F647:I647,'5.10b'!E647:H647)</f>
        <v>13880</v>
      </c>
      <c r="F647" s="182">
        <f>SUM(F648:F649)</f>
        <v>0</v>
      </c>
      <c r="G647" s="182">
        <f>SUM(G648:G649)</f>
        <v>0</v>
      </c>
      <c r="H647" s="182">
        <f>SUM(H648:H649)</f>
        <v>0</v>
      </c>
      <c r="I647" s="182">
        <f>SUM(I648:I649)</f>
        <v>0</v>
      </c>
      <c r="J647" s="148"/>
      <c r="K647" s="178"/>
      <c r="L647" s="178"/>
      <c r="M647" s="178"/>
      <c r="N647" s="178"/>
      <c r="O647" s="169"/>
      <c r="P647" s="169"/>
      <c r="Q647" s="169"/>
      <c r="R647" s="169"/>
      <c r="S647" s="173"/>
    </row>
    <row r="648" spans="1:19" ht="23.25" customHeight="1" x14ac:dyDescent="0.2">
      <c r="A648" s="383" t="s">
        <v>134</v>
      </c>
      <c r="B648" s="411"/>
      <c r="C648" s="411"/>
      <c r="D648" s="411"/>
      <c r="E648" s="80">
        <f>SUM(F648:I648,'5.10b'!E648:H648)</f>
        <v>13867</v>
      </c>
      <c r="F648" s="182">
        <v>0</v>
      </c>
      <c r="G648" s="182">
        <v>0</v>
      </c>
      <c r="H648" s="182">
        <v>0</v>
      </c>
      <c r="I648" s="182">
        <v>0</v>
      </c>
      <c r="J648" s="148"/>
      <c r="K648" s="177"/>
      <c r="L648" s="179"/>
      <c r="M648" s="179"/>
      <c r="N648" s="179"/>
      <c r="O648" s="169"/>
      <c r="P648" s="169"/>
      <c r="Q648" s="169"/>
      <c r="R648" s="169"/>
      <c r="S648" s="173"/>
    </row>
    <row r="649" spans="1:19" ht="11.25" customHeight="1" x14ac:dyDescent="0.2">
      <c r="A649" s="383" t="s">
        <v>281</v>
      </c>
      <c r="B649" s="411"/>
      <c r="C649" s="411"/>
      <c r="D649" s="411"/>
      <c r="E649" s="80">
        <f>SUM(F649:I649,'5.10b'!E649:H649)</f>
        <v>13</v>
      </c>
      <c r="F649" s="182">
        <v>0</v>
      </c>
      <c r="G649" s="182">
        <v>0</v>
      </c>
      <c r="H649" s="182">
        <v>0</v>
      </c>
      <c r="I649" s="182">
        <v>0</v>
      </c>
      <c r="J649" s="148"/>
      <c r="K649" s="177"/>
      <c r="L649" s="179"/>
      <c r="M649" s="179"/>
      <c r="N649" s="179"/>
      <c r="O649" s="169"/>
      <c r="P649" s="169"/>
      <c r="Q649" s="169"/>
      <c r="R649" s="169"/>
      <c r="S649" s="173"/>
    </row>
    <row r="650" spans="1:19" ht="23.25" customHeight="1" x14ac:dyDescent="0.2">
      <c r="A650" s="338" t="s">
        <v>577</v>
      </c>
      <c r="B650" s="338"/>
      <c r="C650" s="338"/>
      <c r="D650" s="338"/>
      <c r="E650" s="80">
        <f>SUM(F650:I650,'5.10b'!E650:H650)</f>
        <v>7875</v>
      </c>
      <c r="F650" s="81">
        <f>SUM(F651:F652)</f>
        <v>0</v>
      </c>
      <c r="G650" s="81">
        <f>SUM(G651:G652)</f>
        <v>0</v>
      </c>
      <c r="H650" s="81">
        <f>SUM(H651:H652)</f>
        <v>0</v>
      </c>
      <c r="I650" s="81">
        <f>SUM(I651:I652)</f>
        <v>0</v>
      </c>
      <c r="J650" s="148"/>
      <c r="K650" s="178"/>
      <c r="L650" s="178"/>
      <c r="M650" s="178"/>
      <c r="N650" s="178"/>
      <c r="O650" s="169"/>
      <c r="P650" s="169"/>
      <c r="Q650" s="169"/>
      <c r="R650" s="169"/>
      <c r="S650" s="173"/>
    </row>
    <row r="651" spans="1:19" ht="23.25" customHeight="1" x14ac:dyDescent="0.2">
      <c r="A651" s="396" t="s">
        <v>134</v>
      </c>
      <c r="B651" s="411"/>
      <c r="C651" s="411"/>
      <c r="D651" s="411"/>
      <c r="E651" s="80">
        <f>SUM(F651:I651,'5.10b'!E651:H651)</f>
        <v>6759</v>
      </c>
      <c r="F651" s="81">
        <v>0</v>
      </c>
      <c r="G651" s="81">
        <v>0</v>
      </c>
      <c r="H651" s="81">
        <v>0</v>
      </c>
      <c r="I651" s="81">
        <v>0</v>
      </c>
      <c r="J651" s="148"/>
      <c r="K651" s="177"/>
      <c r="L651" s="179"/>
      <c r="M651" s="179"/>
      <c r="N651" s="179"/>
      <c r="O651" s="169"/>
      <c r="P651" s="169"/>
      <c r="Q651" s="169"/>
      <c r="R651" s="169"/>
      <c r="S651" s="173"/>
    </row>
    <row r="652" spans="1:19" ht="11.25" customHeight="1" x14ac:dyDescent="0.2">
      <c r="A652" s="396" t="s">
        <v>120</v>
      </c>
      <c r="B652" s="411"/>
      <c r="C652" s="411"/>
      <c r="D652" s="411"/>
      <c r="E652" s="80">
        <f>SUM(F652:I652,'5.10b'!E652:H652)</f>
        <v>1116</v>
      </c>
      <c r="F652" s="81">
        <v>0</v>
      </c>
      <c r="G652" s="81">
        <v>0</v>
      </c>
      <c r="H652" s="81">
        <v>0</v>
      </c>
      <c r="I652" s="81">
        <v>0</v>
      </c>
      <c r="J652" s="148"/>
      <c r="K652" s="174"/>
      <c r="L652" s="179"/>
      <c r="M652" s="179"/>
      <c r="N652" s="179"/>
      <c r="O652" s="181"/>
      <c r="P652" s="181"/>
      <c r="Q652" s="181"/>
      <c r="R652" s="181"/>
      <c r="S652" s="173"/>
    </row>
    <row r="653" spans="1:19" ht="23.25" customHeight="1" x14ac:dyDescent="0.2">
      <c r="A653" s="416" t="s">
        <v>578</v>
      </c>
      <c r="B653" s="416"/>
      <c r="C653" s="416"/>
      <c r="D653" s="416"/>
      <c r="E653" s="80">
        <f>SUM(F653:I653,'5.10b'!E653:H653)</f>
        <v>17692</v>
      </c>
      <c r="F653" s="81">
        <f>SUM(F654:F656)</f>
        <v>0</v>
      </c>
      <c r="G653" s="81">
        <f>SUM(G654:G656)</f>
        <v>0</v>
      </c>
      <c r="H653" s="81">
        <f>SUM(H654:H656)</f>
        <v>0</v>
      </c>
      <c r="I653" s="81">
        <f>SUM(I654:I656)</f>
        <v>0</v>
      </c>
      <c r="J653" s="148"/>
      <c r="K653" s="183"/>
      <c r="L653" s="183"/>
      <c r="M653" s="183"/>
      <c r="N653" s="183"/>
      <c r="O653" s="181"/>
      <c r="P653" s="181"/>
      <c r="Q653" s="181"/>
      <c r="R653" s="181"/>
      <c r="S653" s="173"/>
    </row>
    <row r="654" spans="1:19" ht="23.25" customHeight="1" x14ac:dyDescent="0.2">
      <c r="A654" s="396" t="s">
        <v>134</v>
      </c>
      <c r="B654" s="411"/>
      <c r="C654" s="411"/>
      <c r="D654" s="411"/>
      <c r="E654" s="80">
        <f>SUM(F654:I654,'5.10b'!E654:H654)</f>
        <v>16378</v>
      </c>
      <c r="F654" s="81">
        <v>0</v>
      </c>
      <c r="G654" s="81">
        <v>0</v>
      </c>
      <c r="H654" s="81">
        <f>SUM(H655:H656)</f>
        <v>0</v>
      </c>
      <c r="I654" s="81">
        <f>SUM(I655:I656)</f>
        <v>0</v>
      </c>
      <c r="J654" s="148"/>
      <c r="K654" s="174"/>
      <c r="L654" s="179"/>
      <c r="M654" s="179"/>
      <c r="N654" s="179"/>
      <c r="O654" s="181"/>
      <c r="P654" s="181"/>
      <c r="Q654" s="181"/>
      <c r="R654" s="181"/>
      <c r="S654" s="173"/>
    </row>
    <row r="655" spans="1:19" x14ac:dyDescent="0.2">
      <c r="A655" s="396" t="s">
        <v>281</v>
      </c>
      <c r="B655" s="411"/>
      <c r="C655" s="411"/>
      <c r="D655" s="411"/>
      <c r="E655" s="80">
        <f>SUM(F655:I655,'5.10b'!E655:H655)</f>
        <v>2</v>
      </c>
      <c r="F655" s="81">
        <v>0</v>
      </c>
      <c r="G655" s="81">
        <v>0</v>
      </c>
      <c r="H655" s="81">
        <v>0</v>
      </c>
      <c r="I655" s="81">
        <v>0</v>
      </c>
      <c r="J655" s="148"/>
      <c r="K655" s="174"/>
      <c r="L655" s="179"/>
      <c r="M655" s="179"/>
      <c r="N655" s="179"/>
      <c r="O655" s="181"/>
      <c r="P655" s="181"/>
      <c r="Q655" s="181"/>
      <c r="R655" s="181"/>
      <c r="S655" s="173"/>
    </row>
    <row r="656" spans="1:19" x14ac:dyDescent="0.2">
      <c r="A656" s="396" t="s">
        <v>120</v>
      </c>
      <c r="B656" s="411"/>
      <c r="C656" s="411"/>
      <c r="D656" s="411"/>
      <c r="E656" s="80">
        <f>SUM(F656:I656,'5.10b'!E656:H656)</f>
        <v>1312</v>
      </c>
      <c r="F656" s="81">
        <v>0</v>
      </c>
      <c r="G656" s="81">
        <v>0</v>
      </c>
      <c r="H656" s="81">
        <v>0</v>
      </c>
      <c r="I656" s="81">
        <v>0</v>
      </c>
      <c r="J656" s="148"/>
      <c r="K656" s="174"/>
      <c r="L656" s="179"/>
      <c r="M656" s="179"/>
      <c r="N656" s="179"/>
      <c r="O656" s="181"/>
      <c r="P656" s="181"/>
      <c r="Q656" s="181"/>
      <c r="R656" s="181"/>
      <c r="S656" s="173"/>
    </row>
    <row r="657" spans="1:19" ht="23.25" customHeight="1" x14ac:dyDescent="0.2">
      <c r="A657" s="338" t="s">
        <v>579</v>
      </c>
      <c r="B657" s="338"/>
      <c r="C657" s="338"/>
      <c r="D657" s="338"/>
      <c r="E657" s="80">
        <f>SUM(F657:I657,'5.10b'!E657:H657)</f>
        <v>25672</v>
      </c>
      <c r="F657" s="81">
        <f>SUM(F658:F659)</f>
        <v>0</v>
      </c>
      <c r="G657" s="81">
        <f>SUM(G658:G659)</f>
        <v>0</v>
      </c>
      <c r="H657" s="81">
        <f>SUM(H658:H659)</f>
        <v>0</v>
      </c>
      <c r="I657" s="81">
        <f>SUM(I658:I659)</f>
        <v>0</v>
      </c>
      <c r="J657" s="148"/>
      <c r="K657" s="183"/>
      <c r="L657" s="183"/>
      <c r="M657" s="183"/>
      <c r="N657" s="183"/>
      <c r="O657" s="181"/>
      <c r="P657" s="181"/>
      <c r="Q657" s="181"/>
      <c r="R657" s="181"/>
      <c r="S657" s="173"/>
    </row>
    <row r="658" spans="1:19" ht="23.25" customHeight="1" x14ac:dyDescent="0.2">
      <c r="A658" s="396" t="s">
        <v>134</v>
      </c>
      <c r="B658" s="411"/>
      <c r="C658" s="411"/>
      <c r="D658" s="411"/>
      <c r="E658" s="80">
        <f>SUM(F658:I658,'5.10b'!E658:H658)</f>
        <v>24689</v>
      </c>
      <c r="F658" s="81">
        <v>0</v>
      </c>
      <c r="G658" s="81">
        <v>0</v>
      </c>
      <c r="H658" s="81">
        <v>0</v>
      </c>
      <c r="I658" s="81">
        <v>0</v>
      </c>
      <c r="J658" s="148"/>
      <c r="K658" s="174"/>
      <c r="L658" s="179"/>
      <c r="M658" s="179"/>
      <c r="N658" s="179"/>
      <c r="O658" s="181"/>
      <c r="P658" s="181"/>
      <c r="Q658" s="181"/>
      <c r="R658" s="181"/>
      <c r="S658" s="173"/>
    </row>
    <row r="659" spans="1:19" x14ac:dyDescent="0.2">
      <c r="A659" s="396" t="s">
        <v>120</v>
      </c>
      <c r="B659" s="411"/>
      <c r="C659" s="411"/>
      <c r="D659" s="411"/>
      <c r="E659" s="80">
        <f>SUM(F659:I659,'5.10b'!E659:H659)</f>
        <v>983</v>
      </c>
      <c r="F659" s="81">
        <v>0</v>
      </c>
      <c r="G659" s="81">
        <v>0</v>
      </c>
      <c r="H659" s="81">
        <v>0</v>
      </c>
      <c r="I659" s="81">
        <v>0</v>
      </c>
      <c r="J659" s="148"/>
      <c r="K659" s="174"/>
      <c r="L659" s="179"/>
      <c r="M659" s="179"/>
      <c r="N659" s="179"/>
      <c r="O659" s="181"/>
      <c r="P659" s="181"/>
      <c r="Q659" s="181"/>
      <c r="R659" s="181"/>
      <c r="S659" s="173"/>
    </row>
    <row r="660" spans="1:19" ht="23.25" customHeight="1" x14ac:dyDescent="0.2">
      <c r="A660" s="338" t="s">
        <v>580</v>
      </c>
      <c r="B660" s="338"/>
      <c r="C660" s="338"/>
      <c r="D660" s="338"/>
      <c r="E660" s="80">
        <f>SUM(F660:I660,'5.10b'!E660:H660)</f>
        <v>29913</v>
      </c>
      <c r="F660" s="81">
        <f>SUM(F661:F661)</f>
        <v>0</v>
      </c>
      <c r="G660" s="81">
        <f>SUM(G661:G661)</f>
        <v>0</v>
      </c>
      <c r="H660" s="81">
        <f>SUM(H661:H661)</f>
        <v>0</v>
      </c>
      <c r="I660" s="81">
        <f>SUM(I661:I661)</f>
        <v>0</v>
      </c>
      <c r="J660" s="148"/>
      <c r="K660" s="183"/>
      <c r="L660" s="183"/>
      <c r="M660" s="183"/>
      <c r="N660" s="183"/>
      <c r="O660" s="181"/>
      <c r="P660" s="181"/>
      <c r="Q660" s="181"/>
      <c r="R660" s="181"/>
      <c r="S660" s="173"/>
    </row>
    <row r="661" spans="1:19" ht="23.25" customHeight="1" x14ac:dyDescent="0.2">
      <c r="A661" s="396" t="s">
        <v>134</v>
      </c>
      <c r="B661" s="411"/>
      <c r="C661" s="411"/>
      <c r="D661" s="411"/>
      <c r="E661" s="80">
        <f>SUM(F661:I661,'5.10b'!E661:H661)</f>
        <v>29913</v>
      </c>
      <c r="F661" s="81">
        <v>0</v>
      </c>
      <c r="G661" s="81">
        <v>0</v>
      </c>
      <c r="H661" s="81">
        <v>0</v>
      </c>
      <c r="I661" s="81">
        <v>0</v>
      </c>
      <c r="J661" s="148"/>
      <c r="K661" s="174"/>
      <c r="L661" s="179"/>
      <c r="M661" s="179"/>
      <c r="N661" s="179"/>
      <c r="O661" s="181"/>
      <c r="P661" s="181"/>
      <c r="Q661" s="181"/>
      <c r="R661" s="181"/>
      <c r="S661" s="173"/>
    </row>
    <row r="662" spans="1:19" ht="23.25" customHeight="1" x14ac:dyDescent="0.2">
      <c r="A662" s="338" t="s">
        <v>581</v>
      </c>
      <c r="B662" s="338"/>
      <c r="C662" s="338"/>
      <c r="D662" s="338"/>
      <c r="E662" s="80">
        <f>SUM(F662:I662,'5.10b'!E662:H662)</f>
        <v>14184</v>
      </c>
      <c r="F662" s="81">
        <f>SUM(F663:F663)</f>
        <v>0</v>
      </c>
      <c r="G662" s="81">
        <f>SUM(G663:G663)</f>
        <v>0</v>
      </c>
      <c r="H662" s="81">
        <f>SUM(H663:H663)</f>
        <v>0</v>
      </c>
      <c r="I662" s="81">
        <f>SUM(I663:I663)</f>
        <v>0</v>
      </c>
      <c r="J662" s="148"/>
      <c r="K662" s="183"/>
      <c r="L662" s="183"/>
      <c r="M662" s="183"/>
      <c r="N662" s="183"/>
      <c r="O662" s="181"/>
      <c r="P662" s="181"/>
      <c r="Q662" s="181"/>
      <c r="R662" s="181"/>
      <c r="S662" s="173"/>
    </row>
    <row r="663" spans="1:19" ht="23.25" customHeight="1" x14ac:dyDescent="0.2">
      <c r="A663" s="396" t="s">
        <v>134</v>
      </c>
      <c r="B663" s="411"/>
      <c r="C663" s="411"/>
      <c r="D663" s="411"/>
      <c r="E663" s="80">
        <f>SUM(F663:I663,'5.10b'!E663:H663)</f>
        <v>14184</v>
      </c>
      <c r="F663" s="81">
        <v>0</v>
      </c>
      <c r="G663" s="81">
        <v>0</v>
      </c>
      <c r="H663" s="81">
        <v>0</v>
      </c>
      <c r="I663" s="81">
        <v>0</v>
      </c>
      <c r="J663" s="148"/>
      <c r="K663" s="174"/>
      <c r="L663" s="179"/>
      <c r="M663" s="179"/>
      <c r="N663" s="179"/>
      <c r="O663" s="181"/>
      <c r="P663" s="181"/>
      <c r="Q663" s="181"/>
      <c r="R663" s="181"/>
      <c r="S663" s="173"/>
    </row>
    <row r="664" spans="1:19" ht="23.25" customHeight="1" x14ac:dyDescent="0.2">
      <c r="A664" s="380" t="s">
        <v>582</v>
      </c>
      <c r="B664" s="380"/>
      <c r="C664" s="380"/>
      <c r="D664" s="380"/>
      <c r="E664" s="80">
        <f>SUM(F664:I664,'5.10b'!E664:H664)</f>
        <v>32516</v>
      </c>
      <c r="F664" s="67">
        <f>SUM(F665:F667)</f>
        <v>6059</v>
      </c>
      <c r="G664" s="67">
        <f>SUM(G665:G667)</f>
        <v>0</v>
      </c>
      <c r="H664" s="67">
        <f>SUM(H665:H667)</f>
        <v>0</v>
      </c>
      <c r="I664" s="67">
        <f>SUM(I665:I667)</f>
        <v>0</v>
      </c>
      <c r="J664" s="148"/>
      <c r="K664" s="183"/>
      <c r="L664" s="183"/>
      <c r="M664" s="183"/>
      <c r="N664" s="183"/>
      <c r="O664" s="181"/>
      <c r="P664" s="181"/>
      <c r="Q664" s="181"/>
      <c r="R664" s="181"/>
      <c r="S664" s="173"/>
    </row>
    <row r="665" spans="1:19" ht="23.25" customHeight="1" x14ac:dyDescent="0.2">
      <c r="A665" s="383" t="s">
        <v>134</v>
      </c>
      <c r="B665" s="384"/>
      <c r="C665" s="384"/>
      <c r="D665" s="384"/>
      <c r="E665" s="80">
        <f>SUM(F665:I665,'5.10b'!E665:H665)</f>
        <v>28163</v>
      </c>
      <c r="F665" s="67">
        <v>5694</v>
      </c>
      <c r="G665" s="67">
        <v>0</v>
      </c>
      <c r="H665" s="67">
        <v>0</v>
      </c>
      <c r="I665" s="67">
        <v>0</v>
      </c>
      <c r="J665" s="148"/>
      <c r="K665" s="174"/>
      <c r="L665" s="179"/>
      <c r="M665" s="179"/>
      <c r="N665" s="179"/>
      <c r="O665" s="181"/>
      <c r="P665" s="181"/>
      <c r="Q665" s="181"/>
      <c r="R665" s="181"/>
      <c r="S665" s="173"/>
    </row>
    <row r="666" spans="1:19" x14ac:dyDescent="0.2">
      <c r="A666" s="383" t="s">
        <v>119</v>
      </c>
      <c r="B666" s="384"/>
      <c r="C666" s="384"/>
      <c r="D666" s="384"/>
      <c r="E666" s="80">
        <f>SUM(F666:I666,'5.10b'!E666:H666)</f>
        <v>365</v>
      </c>
      <c r="F666" s="67">
        <v>365</v>
      </c>
      <c r="G666" s="67">
        <v>0</v>
      </c>
      <c r="H666" s="67">
        <v>0</v>
      </c>
      <c r="I666" s="67">
        <v>0</v>
      </c>
      <c r="J666" s="148"/>
      <c r="K666" s="174"/>
      <c r="L666" s="175"/>
      <c r="M666" s="175"/>
      <c r="N666" s="175"/>
      <c r="O666" s="148"/>
      <c r="P666" s="148"/>
      <c r="Q666" s="148"/>
      <c r="R666" s="148"/>
      <c r="S666" s="173"/>
    </row>
    <row r="667" spans="1:19" ht="11.25" customHeight="1" x14ac:dyDescent="0.2">
      <c r="A667" s="383" t="s">
        <v>120</v>
      </c>
      <c r="B667" s="384"/>
      <c r="C667" s="384"/>
      <c r="D667" s="384"/>
      <c r="E667" s="80">
        <f>SUM(F667:I667,'5.10b'!E667:H667)</f>
        <v>3988</v>
      </c>
      <c r="F667" s="67">
        <v>0</v>
      </c>
      <c r="G667" s="67">
        <v>0</v>
      </c>
      <c r="H667" s="67">
        <v>0</v>
      </c>
      <c r="I667" s="67">
        <v>0</v>
      </c>
      <c r="J667" s="148"/>
      <c r="K667" s="174"/>
      <c r="L667" s="175"/>
      <c r="M667" s="175"/>
      <c r="N667" s="175"/>
      <c r="O667" s="148"/>
      <c r="P667" s="148"/>
      <c r="Q667" s="148"/>
      <c r="R667" s="148"/>
      <c r="S667" s="173"/>
    </row>
    <row r="668" spans="1:19" ht="23.25" customHeight="1" x14ac:dyDescent="0.2">
      <c r="A668" s="380" t="s">
        <v>583</v>
      </c>
      <c r="B668" s="380"/>
      <c r="C668" s="380"/>
      <c r="D668" s="380"/>
      <c r="E668" s="80">
        <f>SUM(F668:I668,'5.10b'!E668:H668)</f>
        <v>91521</v>
      </c>
      <c r="F668" s="67">
        <f>SUM(F669:F672)</f>
        <v>11209</v>
      </c>
      <c r="G668" s="67">
        <f>SUM(G669:G672)</f>
        <v>1911</v>
      </c>
      <c r="H668" s="67">
        <f>SUM(H669:H672)</f>
        <v>0</v>
      </c>
      <c r="I668" s="67">
        <f>SUM(I669:I672)</f>
        <v>0</v>
      </c>
      <c r="J668" s="148"/>
      <c r="K668" s="172"/>
      <c r="L668" s="172"/>
      <c r="M668" s="172"/>
      <c r="N668" s="172"/>
      <c r="O668" s="148"/>
      <c r="P668" s="148"/>
      <c r="Q668" s="148"/>
      <c r="R668" s="148"/>
      <c r="S668" s="173"/>
    </row>
    <row r="669" spans="1:19" ht="23.25" customHeight="1" x14ac:dyDescent="0.2">
      <c r="A669" s="383" t="s">
        <v>134</v>
      </c>
      <c r="B669" s="384"/>
      <c r="C669" s="384"/>
      <c r="D669" s="384"/>
      <c r="E669" s="80">
        <f>SUM(F669:I669,'5.10b'!E669:H669)</f>
        <v>79815</v>
      </c>
      <c r="F669" s="67">
        <v>10568</v>
      </c>
      <c r="G669" s="67">
        <v>1911</v>
      </c>
      <c r="H669" s="67">
        <v>0</v>
      </c>
      <c r="I669" s="67">
        <v>0</v>
      </c>
      <c r="J669" s="148"/>
      <c r="K669" s="174"/>
      <c r="L669" s="175"/>
      <c r="M669" s="175"/>
      <c r="N669" s="175"/>
      <c r="O669" s="148"/>
      <c r="P669" s="148"/>
      <c r="Q669" s="148"/>
      <c r="R669" s="148"/>
      <c r="S669" s="173"/>
    </row>
    <row r="670" spans="1:19" x14ac:dyDescent="0.2">
      <c r="A670" s="396" t="s">
        <v>281</v>
      </c>
      <c r="B670" s="384"/>
      <c r="C670" s="384"/>
      <c r="D670" s="384"/>
      <c r="E670" s="80">
        <f>SUM(F670:I670,'5.10b'!E670:H670)</f>
        <v>2084</v>
      </c>
      <c r="F670" s="67">
        <v>0</v>
      </c>
      <c r="G670" s="67">
        <v>0</v>
      </c>
      <c r="H670" s="67">
        <v>0</v>
      </c>
      <c r="I670" s="67">
        <v>0</v>
      </c>
      <c r="J670" s="148"/>
      <c r="K670" s="177"/>
      <c r="L670" s="175"/>
      <c r="M670" s="175"/>
      <c r="N670" s="175"/>
      <c r="O670" s="148"/>
      <c r="P670" s="148"/>
      <c r="Q670" s="148"/>
      <c r="R670" s="148"/>
      <c r="S670" s="173"/>
    </row>
    <row r="671" spans="1:19" x14ac:dyDescent="0.2">
      <c r="A671" s="383" t="s">
        <v>119</v>
      </c>
      <c r="B671" s="384"/>
      <c r="C671" s="384"/>
      <c r="D671" s="384"/>
      <c r="E671" s="80">
        <f>SUM(F671:I671,'5.10b'!E671:H671)</f>
        <v>6755</v>
      </c>
      <c r="F671" s="67">
        <v>641</v>
      </c>
      <c r="G671" s="67">
        <v>0</v>
      </c>
      <c r="H671" s="67">
        <v>0</v>
      </c>
      <c r="I671" s="67">
        <v>0</v>
      </c>
      <c r="J671" s="148"/>
      <c r="K671" s="174"/>
      <c r="L671" s="175"/>
      <c r="M671" s="175"/>
      <c r="N671" s="175"/>
      <c r="O671" s="148"/>
      <c r="P671" s="148"/>
      <c r="Q671" s="148"/>
      <c r="R671" s="148"/>
      <c r="S671" s="173"/>
    </row>
    <row r="672" spans="1:19" x14ac:dyDescent="0.2">
      <c r="A672" s="383" t="s">
        <v>120</v>
      </c>
      <c r="B672" s="384"/>
      <c r="C672" s="384"/>
      <c r="D672" s="384"/>
      <c r="E672" s="80">
        <f>SUM(F672:I672,'5.10b'!E672:H672)</f>
        <v>2867</v>
      </c>
      <c r="F672" s="67">
        <v>0</v>
      </c>
      <c r="G672" s="67">
        <v>0</v>
      </c>
      <c r="H672" s="67">
        <v>0</v>
      </c>
      <c r="I672" s="67">
        <v>0</v>
      </c>
      <c r="J672" s="148"/>
      <c r="K672" s="174"/>
      <c r="L672" s="175"/>
      <c r="M672" s="175"/>
      <c r="N672" s="175"/>
      <c r="O672" s="148"/>
      <c r="P672" s="148"/>
      <c r="Q672" s="148"/>
      <c r="R672" s="148"/>
      <c r="S672" s="173"/>
    </row>
    <row r="673" spans="1:19" ht="23.25" customHeight="1" x14ac:dyDescent="0.2">
      <c r="A673" s="380" t="s">
        <v>584</v>
      </c>
      <c r="B673" s="380"/>
      <c r="C673" s="380"/>
      <c r="D673" s="380"/>
      <c r="E673" s="80">
        <f>SUM(F673:I673,'5.10b'!E673:H673)</f>
        <v>240805</v>
      </c>
      <c r="F673" s="67">
        <f>SUM(F674:F677)</f>
        <v>121264</v>
      </c>
      <c r="G673" s="67">
        <f>SUM(G674:G677)</f>
        <v>21637</v>
      </c>
      <c r="H673" s="67">
        <f>SUM(H674:H677)</f>
        <v>0</v>
      </c>
      <c r="I673" s="67">
        <f>SUM(I674:I677)</f>
        <v>0</v>
      </c>
      <c r="J673" s="148"/>
      <c r="K673" s="172"/>
      <c r="L673" s="172"/>
      <c r="M673" s="172"/>
      <c r="N673" s="172"/>
      <c r="O673" s="148"/>
      <c r="P673" s="148"/>
      <c r="Q673" s="148"/>
      <c r="R673" s="148"/>
      <c r="S673" s="173"/>
    </row>
    <row r="674" spans="1:19" ht="23.25" customHeight="1" x14ac:dyDescent="0.2">
      <c r="A674" s="383" t="s">
        <v>134</v>
      </c>
      <c r="B674" s="384"/>
      <c r="C674" s="384"/>
      <c r="D674" s="384"/>
      <c r="E674" s="80">
        <f>SUM(F674:I674,'5.10b'!E674:H674)</f>
        <v>165363</v>
      </c>
      <c r="F674" s="67">
        <v>67218</v>
      </c>
      <c r="G674" s="67">
        <v>15237</v>
      </c>
      <c r="H674" s="67">
        <v>0</v>
      </c>
      <c r="I674" s="67">
        <v>0</v>
      </c>
      <c r="J674" s="148"/>
      <c r="K674" s="174"/>
      <c r="L674" s="175"/>
      <c r="M674" s="175"/>
      <c r="N674" s="175"/>
      <c r="O674" s="148"/>
      <c r="P674" s="148"/>
      <c r="Q674" s="148"/>
      <c r="R674" s="148"/>
      <c r="S674" s="173"/>
    </row>
    <row r="675" spans="1:19" x14ac:dyDescent="0.2">
      <c r="A675" s="396" t="s">
        <v>281</v>
      </c>
      <c r="B675" s="384"/>
      <c r="C675" s="384"/>
      <c r="D675" s="384"/>
      <c r="E675" s="80">
        <f>SUM(F675:I675,'5.10b'!E675:H675)</f>
        <v>18112</v>
      </c>
      <c r="F675" s="67">
        <v>12044</v>
      </c>
      <c r="G675" s="67">
        <v>0</v>
      </c>
      <c r="H675" s="67">
        <v>0</v>
      </c>
      <c r="I675" s="67">
        <v>0</v>
      </c>
      <c r="J675" s="148"/>
      <c r="K675" s="177"/>
      <c r="L675" s="175"/>
      <c r="M675" s="175"/>
      <c r="N675" s="175"/>
      <c r="O675" s="148"/>
      <c r="P675" s="148"/>
      <c r="Q675" s="148"/>
      <c r="R675" s="148"/>
      <c r="S675" s="173"/>
    </row>
    <row r="676" spans="1:19" x14ac:dyDescent="0.2">
      <c r="A676" s="383" t="s">
        <v>119</v>
      </c>
      <c r="B676" s="384"/>
      <c r="C676" s="384"/>
      <c r="D676" s="384"/>
      <c r="E676" s="80">
        <f>SUM(F676:I676,'5.10b'!E676:H676)</f>
        <v>42400</v>
      </c>
      <c r="F676" s="67">
        <v>35618</v>
      </c>
      <c r="G676" s="67">
        <v>0</v>
      </c>
      <c r="H676" s="67">
        <v>0</v>
      </c>
      <c r="I676" s="67">
        <v>0</v>
      </c>
      <c r="J676" s="148"/>
      <c r="K676" s="174"/>
      <c r="L676" s="175"/>
      <c r="M676" s="175"/>
      <c r="N676" s="175"/>
      <c r="O676" s="148"/>
      <c r="P676" s="148"/>
      <c r="Q676" s="148"/>
      <c r="R676" s="148"/>
      <c r="S676" s="173"/>
    </row>
    <row r="677" spans="1:19" ht="11.25" customHeight="1" x14ac:dyDescent="0.2">
      <c r="A677" s="383" t="s">
        <v>120</v>
      </c>
      <c r="B677" s="384"/>
      <c r="C677" s="384"/>
      <c r="D677" s="384"/>
      <c r="E677" s="80">
        <f>SUM(F677:I677,'5.10b'!E677:H677)</f>
        <v>14930</v>
      </c>
      <c r="F677" s="67">
        <v>6384</v>
      </c>
      <c r="G677" s="67">
        <v>6400</v>
      </c>
      <c r="H677" s="67">
        <v>0</v>
      </c>
      <c r="I677" s="67">
        <v>0</v>
      </c>
      <c r="J677" s="148"/>
      <c r="K677" s="174"/>
      <c r="L677" s="175"/>
      <c r="M677" s="175"/>
      <c r="N677" s="175"/>
      <c r="O677" s="148"/>
      <c r="P677" s="148"/>
      <c r="Q677" s="148"/>
      <c r="R677" s="148"/>
      <c r="S677" s="173"/>
    </row>
    <row r="678" spans="1:19" ht="23.25" customHeight="1" x14ac:dyDescent="0.2">
      <c r="A678" s="338" t="s">
        <v>585</v>
      </c>
      <c r="B678" s="338"/>
      <c r="C678" s="338"/>
      <c r="D678" s="338"/>
      <c r="E678" s="80">
        <f>SUM(F678:I678,'5.10b'!E678:H678)</f>
        <v>93691</v>
      </c>
      <c r="F678" s="81">
        <f>SUM(F679:F680)</f>
        <v>0</v>
      </c>
      <c r="G678" s="81">
        <f>SUM(G679:G680)</f>
        <v>2511</v>
      </c>
      <c r="H678" s="81">
        <f>SUM(H679:H680)</f>
        <v>0</v>
      </c>
      <c r="I678" s="81">
        <f>SUM(I679:I680)</f>
        <v>0</v>
      </c>
      <c r="J678" s="148"/>
      <c r="K678" s="172"/>
      <c r="L678" s="172"/>
      <c r="M678" s="172"/>
      <c r="N678" s="172"/>
      <c r="O678" s="148"/>
      <c r="P678" s="148"/>
      <c r="Q678" s="148"/>
      <c r="R678" s="148"/>
      <c r="S678" s="173"/>
    </row>
    <row r="679" spans="1:19" ht="23.25" customHeight="1" x14ac:dyDescent="0.2">
      <c r="A679" s="396" t="s">
        <v>134</v>
      </c>
      <c r="B679" s="411"/>
      <c r="C679" s="411"/>
      <c r="D679" s="411"/>
      <c r="E679" s="80">
        <f>SUM(F679:I679,'5.10b'!E679:H679)</f>
        <v>89141</v>
      </c>
      <c r="F679" s="81">
        <v>0</v>
      </c>
      <c r="G679" s="81">
        <v>2511</v>
      </c>
      <c r="H679" s="81">
        <v>0</v>
      </c>
      <c r="I679" s="81">
        <v>0</v>
      </c>
      <c r="J679" s="148"/>
      <c r="K679" s="174"/>
      <c r="L679" s="175"/>
      <c r="M679" s="175"/>
      <c r="N679" s="175"/>
      <c r="O679" s="148"/>
      <c r="P679" s="148"/>
      <c r="Q679" s="148"/>
      <c r="R679" s="148"/>
      <c r="S679" s="173"/>
    </row>
    <row r="680" spans="1:19" x14ac:dyDescent="0.2">
      <c r="A680" s="396" t="s">
        <v>120</v>
      </c>
      <c r="B680" s="411"/>
      <c r="C680" s="411"/>
      <c r="D680" s="411"/>
      <c r="E680" s="80">
        <f>SUM(F680:I680,'5.10b'!E680:H680)</f>
        <v>4550</v>
      </c>
      <c r="F680" s="81">
        <v>0</v>
      </c>
      <c r="G680" s="81">
        <v>0</v>
      </c>
      <c r="H680" s="81">
        <v>0</v>
      </c>
      <c r="I680" s="81">
        <v>0</v>
      </c>
      <c r="J680" s="148"/>
      <c r="K680" s="174"/>
      <c r="L680" s="175"/>
      <c r="M680" s="175"/>
      <c r="N680" s="175"/>
      <c r="O680" s="148"/>
      <c r="P680" s="148"/>
      <c r="Q680" s="148"/>
      <c r="R680" s="148"/>
      <c r="S680" s="173"/>
    </row>
    <row r="681" spans="1:19" ht="23.25" customHeight="1" x14ac:dyDescent="0.2">
      <c r="A681" s="338" t="s">
        <v>586</v>
      </c>
      <c r="B681" s="338"/>
      <c r="C681" s="338"/>
      <c r="D681" s="338"/>
      <c r="E681" s="80">
        <f>SUM(F681:I681,'5.10b'!E681:H681)</f>
        <v>32484</v>
      </c>
      <c r="F681" s="81">
        <f>SUM(F682:F682)</f>
        <v>0</v>
      </c>
      <c r="G681" s="81">
        <f>SUM(G682:G682)</f>
        <v>0</v>
      </c>
      <c r="H681" s="81">
        <f>SUM(H682:H682)</f>
        <v>0</v>
      </c>
      <c r="I681" s="81">
        <f>SUM(I682:I682)</f>
        <v>0</v>
      </c>
      <c r="J681" s="148"/>
      <c r="K681" s="172"/>
      <c r="L681" s="172"/>
      <c r="M681" s="172"/>
      <c r="N681" s="172"/>
      <c r="O681" s="148"/>
      <c r="P681" s="148"/>
      <c r="Q681" s="148"/>
      <c r="R681" s="148"/>
      <c r="S681" s="173"/>
    </row>
    <row r="682" spans="1:19" ht="23.25" customHeight="1" x14ac:dyDescent="0.2">
      <c r="A682" s="396" t="s">
        <v>134</v>
      </c>
      <c r="B682" s="411"/>
      <c r="C682" s="411"/>
      <c r="D682" s="411"/>
      <c r="E682" s="80">
        <f>SUM(F682:I682,'5.10b'!E682:H682)</f>
        <v>32484</v>
      </c>
      <c r="F682" s="81">
        <v>0</v>
      </c>
      <c r="G682" s="81">
        <v>0</v>
      </c>
      <c r="H682" s="81">
        <v>0</v>
      </c>
      <c r="I682" s="81">
        <v>0</v>
      </c>
      <c r="J682" s="148"/>
      <c r="K682" s="174"/>
      <c r="L682" s="175"/>
      <c r="M682" s="175"/>
      <c r="N682" s="175"/>
      <c r="O682" s="148"/>
      <c r="P682" s="148"/>
      <c r="Q682" s="148"/>
      <c r="R682" s="148"/>
      <c r="S682" s="173"/>
    </row>
    <row r="683" spans="1:19" ht="23.25" customHeight="1" x14ac:dyDescent="0.2">
      <c r="A683" s="338" t="s">
        <v>587</v>
      </c>
      <c r="B683" s="338"/>
      <c r="C683" s="338"/>
      <c r="D683" s="338"/>
      <c r="E683" s="80">
        <f>SUM(F683:I683,'5.10b'!E683:H683)</f>
        <v>6500</v>
      </c>
      <c r="F683" s="81">
        <f>SUM(F684:F685)</f>
        <v>0</v>
      </c>
      <c r="G683" s="81">
        <f>SUM(G684:G685)</f>
        <v>0</v>
      </c>
      <c r="H683" s="81">
        <f>SUM(H684:H685)</f>
        <v>0</v>
      </c>
      <c r="I683" s="81">
        <f>SUM(I684:I685)</f>
        <v>0</v>
      </c>
      <c r="J683" s="148"/>
      <c r="K683" s="172"/>
      <c r="L683" s="172"/>
      <c r="M683" s="172"/>
      <c r="N683" s="172"/>
      <c r="O683" s="148"/>
      <c r="P683" s="148"/>
      <c r="Q683" s="148"/>
      <c r="R683" s="148"/>
      <c r="S683" s="173"/>
    </row>
    <row r="684" spans="1:19" ht="23.25" customHeight="1" x14ac:dyDescent="0.2">
      <c r="A684" s="396" t="s">
        <v>134</v>
      </c>
      <c r="B684" s="411"/>
      <c r="C684" s="411"/>
      <c r="D684" s="411"/>
      <c r="E684" s="80">
        <f>SUM(F684:I684,'5.10b'!E684:H684)</f>
        <v>5262</v>
      </c>
      <c r="F684" s="81">
        <v>0</v>
      </c>
      <c r="G684" s="81">
        <v>0</v>
      </c>
      <c r="H684" s="81">
        <v>0</v>
      </c>
      <c r="I684" s="81">
        <v>0</v>
      </c>
      <c r="J684" s="148"/>
      <c r="K684" s="174"/>
      <c r="L684" s="175"/>
      <c r="M684" s="175"/>
      <c r="N684" s="175"/>
      <c r="O684" s="148"/>
      <c r="P684" s="148"/>
      <c r="Q684" s="148"/>
      <c r="R684" s="148"/>
      <c r="S684" s="173"/>
    </row>
    <row r="685" spans="1:19" ht="11.25" customHeight="1" x14ac:dyDescent="0.2">
      <c r="A685" s="396" t="s">
        <v>120</v>
      </c>
      <c r="B685" s="411"/>
      <c r="C685" s="411"/>
      <c r="D685" s="411"/>
      <c r="E685" s="80">
        <f>SUM(F685:I685,'5.10b'!E685:H685)</f>
        <v>1238</v>
      </c>
      <c r="F685" s="81">
        <v>0</v>
      </c>
      <c r="G685" s="81">
        <v>0</v>
      </c>
      <c r="H685" s="81">
        <v>0</v>
      </c>
      <c r="I685" s="81">
        <v>0</v>
      </c>
      <c r="J685" s="148"/>
      <c r="K685" s="174"/>
      <c r="L685" s="175"/>
      <c r="M685" s="175"/>
      <c r="N685" s="175"/>
      <c r="O685" s="148"/>
      <c r="P685" s="148"/>
      <c r="Q685" s="148"/>
      <c r="R685" s="148"/>
      <c r="S685" s="173"/>
    </row>
    <row r="686" spans="1:19" ht="23.25" customHeight="1" x14ac:dyDescent="0.2">
      <c r="A686" s="338" t="s">
        <v>588</v>
      </c>
      <c r="B686" s="338"/>
      <c r="C686" s="338"/>
      <c r="D686" s="338"/>
      <c r="E686" s="80">
        <f>SUM(F686:I686,'5.10b'!E686:H686)</f>
        <v>9155</v>
      </c>
      <c r="F686" s="81">
        <f>SUM(F687:F688)</f>
        <v>0</v>
      </c>
      <c r="G686" s="81">
        <f>SUM(G687:G688)</f>
        <v>0</v>
      </c>
      <c r="H686" s="81">
        <f>SUM(H687:H688)</f>
        <v>0</v>
      </c>
      <c r="I686" s="81">
        <f>SUM(I687:I688)</f>
        <v>0</v>
      </c>
      <c r="J686" s="148"/>
      <c r="K686" s="172"/>
      <c r="L686" s="172"/>
      <c r="M686" s="172"/>
      <c r="N686" s="172"/>
      <c r="O686" s="148"/>
      <c r="P686" s="148"/>
      <c r="Q686" s="148"/>
      <c r="R686" s="148"/>
      <c r="S686" s="173"/>
    </row>
    <row r="687" spans="1:19" ht="23.25" customHeight="1" x14ac:dyDescent="0.2">
      <c r="A687" s="396" t="s">
        <v>134</v>
      </c>
      <c r="B687" s="411"/>
      <c r="C687" s="411"/>
      <c r="D687" s="411"/>
      <c r="E687" s="80">
        <f>SUM(F687:I687,'5.10b'!E687:H687)</f>
        <v>7930</v>
      </c>
      <c r="F687" s="81">
        <v>0</v>
      </c>
      <c r="G687" s="81">
        <v>0</v>
      </c>
      <c r="H687" s="81">
        <v>0</v>
      </c>
      <c r="I687" s="81">
        <v>0</v>
      </c>
      <c r="J687" s="148"/>
      <c r="K687" s="174"/>
      <c r="L687" s="175"/>
      <c r="M687" s="175"/>
      <c r="N687" s="175"/>
      <c r="O687" s="148"/>
      <c r="P687" s="148"/>
      <c r="Q687" s="148"/>
      <c r="R687" s="148"/>
      <c r="S687" s="173"/>
    </row>
    <row r="688" spans="1:19" ht="11.25" customHeight="1" x14ac:dyDescent="0.2">
      <c r="A688" s="396" t="s">
        <v>120</v>
      </c>
      <c r="B688" s="411"/>
      <c r="C688" s="411"/>
      <c r="D688" s="411"/>
      <c r="E688" s="80">
        <f>SUM(F688:I688,'5.10b'!E688:H688)</f>
        <v>1225</v>
      </c>
      <c r="F688" s="81">
        <v>0</v>
      </c>
      <c r="G688" s="81">
        <v>0</v>
      </c>
      <c r="H688" s="81">
        <v>0</v>
      </c>
      <c r="I688" s="81">
        <v>0</v>
      </c>
      <c r="J688" s="148"/>
      <c r="K688" s="174"/>
      <c r="L688" s="175"/>
      <c r="M688" s="175"/>
      <c r="N688" s="175"/>
      <c r="O688" s="148"/>
      <c r="P688" s="148"/>
      <c r="Q688" s="148"/>
      <c r="R688" s="148"/>
      <c r="S688" s="173"/>
    </row>
    <row r="689" spans="1:19" ht="23.25" customHeight="1" x14ac:dyDescent="0.2">
      <c r="A689" s="338" t="s">
        <v>589</v>
      </c>
      <c r="B689" s="338"/>
      <c r="C689" s="338"/>
      <c r="D689" s="338"/>
      <c r="E689" s="80">
        <f>SUM(F689:I689,'5.10b'!E689:H689)</f>
        <v>31311</v>
      </c>
      <c r="F689" s="81">
        <f>SUM(F690:F693)</f>
        <v>5257</v>
      </c>
      <c r="G689" s="81">
        <f>SUM(G690:G693)</f>
        <v>139</v>
      </c>
      <c r="H689" s="81">
        <f>SUM(H690:H693)</f>
        <v>0</v>
      </c>
      <c r="I689" s="81">
        <f>SUM(I690:I693)</f>
        <v>0</v>
      </c>
      <c r="J689" s="148"/>
      <c r="K689" s="172"/>
      <c r="L689" s="172"/>
      <c r="M689" s="172"/>
      <c r="N689" s="172"/>
      <c r="O689" s="148"/>
      <c r="P689" s="148"/>
      <c r="Q689" s="148"/>
      <c r="R689" s="148"/>
      <c r="S689" s="173"/>
    </row>
    <row r="690" spans="1:19" ht="23.25" customHeight="1" x14ac:dyDescent="0.2">
      <c r="A690" s="396" t="s">
        <v>134</v>
      </c>
      <c r="B690" s="411"/>
      <c r="C690" s="411"/>
      <c r="D690" s="411"/>
      <c r="E690" s="80">
        <f>SUM(F690:I690,'5.10b'!E690:H690)</f>
        <v>23539</v>
      </c>
      <c r="F690" s="81">
        <v>4975</v>
      </c>
      <c r="G690" s="81">
        <v>139</v>
      </c>
      <c r="H690" s="81">
        <v>0</v>
      </c>
      <c r="I690" s="81">
        <v>0</v>
      </c>
      <c r="J690" s="148"/>
      <c r="K690" s="174"/>
      <c r="L690" s="175"/>
      <c r="M690" s="175"/>
      <c r="N690" s="175"/>
      <c r="O690" s="148"/>
      <c r="P690" s="148"/>
      <c r="Q690" s="148"/>
      <c r="R690" s="148"/>
      <c r="S690" s="173"/>
    </row>
    <row r="691" spans="1:19" x14ac:dyDescent="0.2">
      <c r="A691" s="396" t="s">
        <v>281</v>
      </c>
      <c r="B691" s="411"/>
      <c r="C691" s="411"/>
      <c r="D691" s="411"/>
      <c r="E691" s="80">
        <f>SUM(F691:I691,'5.10b'!E691:H691)</f>
        <v>1267</v>
      </c>
      <c r="F691" s="81">
        <v>0</v>
      </c>
      <c r="G691" s="81">
        <v>0</v>
      </c>
      <c r="H691" s="81">
        <v>0</v>
      </c>
      <c r="I691" s="81">
        <v>0</v>
      </c>
      <c r="J691" s="148"/>
      <c r="K691" s="177"/>
      <c r="L691" s="175"/>
      <c r="M691" s="175"/>
      <c r="N691" s="175"/>
      <c r="O691" s="148"/>
      <c r="P691" s="148"/>
      <c r="Q691" s="148"/>
      <c r="R691" s="148"/>
      <c r="S691" s="173"/>
    </row>
    <row r="692" spans="1:19" x14ac:dyDescent="0.2">
      <c r="A692" s="396" t="s">
        <v>119</v>
      </c>
      <c r="B692" s="411"/>
      <c r="C692" s="411"/>
      <c r="D692" s="411"/>
      <c r="E692" s="80">
        <f>SUM(F692:I692,'5.10b'!E692:H692)</f>
        <v>5038</v>
      </c>
      <c r="F692" s="81">
        <v>282</v>
      </c>
      <c r="G692" s="81">
        <v>0</v>
      </c>
      <c r="H692" s="81">
        <v>0</v>
      </c>
      <c r="I692" s="81">
        <v>0</v>
      </c>
      <c r="J692" s="148"/>
      <c r="K692" s="174"/>
      <c r="L692" s="175"/>
      <c r="M692" s="175"/>
      <c r="N692" s="175"/>
      <c r="O692" s="148"/>
      <c r="P692" s="148"/>
      <c r="Q692" s="148"/>
      <c r="R692" s="148"/>
      <c r="S692" s="173"/>
    </row>
    <row r="693" spans="1:19" ht="11.25" customHeight="1" x14ac:dyDescent="0.2">
      <c r="A693" s="396" t="s">
        <v>120</v>
      </c>
      <c r="B693" s="411"/>
      <c r="C693" s="411"/>
      <c r="D693" s="411"/>
      <c r="E693" s="80">
        <f>SUM(F693:I693,'5.10b'!E693:H693)</f>
        <v>1467</v>
      </c>
      <c r="F693" s="81">
        <v>0</v>
      </c>
      <c r="G693" s="81">
        <v>0</v>
      </c>
      <c r="H693" s="81">
        <v>0</v>
      </c>
      <c r="I693" s="81">
        <v>0</v>
      </c>
      <c r="J693" s="148"/>
      <c r="K693" s="174"/>
      <c r="L693" s="175"/>
      <c r="M693" s="175"/>
      <c r="N693" s="175"/>
      <c r="O693" s="148"/>
      <c r="P693" s="148"/>
      <c r="Q693" s="148"/>
      <c r="R693" s="148"/>
      <c r="S693" s="173"/>
    </row>
    <row r="694" spans="1:19" ht="23.25" customHeight="1" x14ac:dyDescent="0.2">
      <c r="A694" s="338" t="s">
        <v>590</v>
      </c>
      <c r="B694" s="338"/>
      <c r="C694" s="338"/>
      <c r="D694" s="338"/>
      <c r="E694" s="80">
        <f>SUM(F694:I694,'5.10b'!E694:H694)</f>
        <v>4723</v>
      </c>
      <c r="F694" s="81">
        <f>SUM(F695:F696)</f>
        <v>0</v>
      </c>
      <c r="G694" s="81">
        <f>SUM(G695:G696)</f>
        <v>0</v>
      </c>
      <c r="H694" s="81">
        <f>SUM(H695:H696)</f>
        <v>0</v>
      </c>
      <c r="I694" s="81">
        <f>SUM(I695:I696)</f>
        <v>0</v>
      </c>
      <c r="J694" s="148"/>
      <c r="K694" s="172"/>
      <c r="L694" s="172"/>
      <c r="M694" s="172"/>
      <c r="N694" s="172"/>
      <c r="O694" s="148"/>
      <c r="P694" s="148"/>
      <c r="Q694" s="148"/>
      <c r="R694" s="148"/>
      <c r="S694" s="173"/>
    </row>
    <row r="695" spans="1:19" ht="23.25" customHeight="1" x14ac:dyDescent="0.2">
      <c r="A695" s="396" t="s">
        <v>134</v>
      </c>
      <c r="B695" s="411"/>
      <c r="C695" s="411"/>
      <c r="D695" s="411"/>
      <c r="E695" s="80">
        <f>SUM(F695:I695,'5.10b'!E695:H695)</f>
        <v>3549</v>
      </c>
      <c r="F695" s="81">
        <v>0</v>
      </c>
      <c r="G695" s="81">
        <v>0</v>
      </c>
      <c r="H695" s="81">
        <v>0</v>
      </c>
      <c r="I695" s="81">
        <v>0</v>
      </c>
      <c r="J695" s="148"/>
      <c r="K695" s="174"/>
      <c r="L695" s="175"/>
      <c r="M695" s="175"/>
      <c r="N695" s="175"/>
      <c r="O695" s="148"/>
      <c r="P695" s="148"/>
      <c r="Q695" s="148"/>
      <c r="R695" s="148"/>
      <c r="S695" s="173"/>
    </row>
    <row r="696" spans="1:19" ht="11.25" customHeight="1" x14ac:dyDescent="0.2">
      <c r="A696" s="396" t="s">
        <v>120</v>
      </c>
      <c r="B696" s="411"/>
      <c r="C696" s="411"/>
      <c r="D696" s="411"/>
      <c r="E696" s="80">
        <f>SUM(F696:I696,'5.10b'!E696:H696)</f>
        <v>1174</v>
      </c>
      <c r="F696" s="81">
        <v>0</v>
      </c>
      <c r="G696" s="81">
        <v>0</v>
      </c>
      <c r="H696" s="81">
        <v>0</v>
      </c>
      <c r="I696" s="81">
        <v>0</v>
      </c>
      <c r="J696" s="148"/>
      <c r="K696" s="174"/>
      <c r="L696" s="175"/>
      <c r="M696" s="175"/>
      <c r="N696" s="175"/>
      <c r="O696" s="148"/>
      <c r="P696" s="148"/>
      <c r="Q696" s="148"/>
      <c r="R696" s="148"/>
      <c r="S696" s="173"/>
    </row>
    <row r="697" spans="1:19" ht="23.25" customHeight="1" x14ac:dyDescent="0.2">
      <c r="A697" s="338" t="s">
        <v>591</v>
      </c>
      <c r="B697" s="338"/>
      <c r="C697" s="338"/>
      <c r="D697" s="338"/>
      <c r="E697" s="80">
        <f>SUM(F697:I697,'5.10b'!E697:H697)</f>
        <v>63732</v>
      </c>
      <c r="F697" s="81">
        <f>SUM(F698:F701)</f>
        <v>4022</v>
      </c>
      <c r="G697" s="81">
        <f>SUM(G698:G701)</f>
        <v>3480</v>
      </c>
      <c r="H697" s="81">
        <f>SUM(H698:H701)</f>
        <v>0</v>
      </c>
      <c r="I697" s="81">
        <f>SUM(I698:I701)</f>
        <v>0</v>
      </c>
      <c r="J697" s="148"/>
      <c r="K697" s="172"/>
      <c r="L697" s="172"/>
      <c r="M697" s="172"/>
      <c r="N697" s="172"/>
      <c r="O697" s="148"/>
      <c r="P697" s="148"/>
      <c r="Q697" s="148"/>
      <c r="R697" s="148"/>
      <c r="S697" s="173"/>
    </row>
    <row r="698" spans="1:19" ht="23.25" customHeight="1" x14ac:dyDescent="0.2">
      <c r="A698" s="383" t="s">
        <v>134</v>
      </c>
      <c r="B698" s="384"/>
      <c r="C698" s="384"/>
      <c r="D698" s="384"/>
      <c r="E698" s="80">
        <f>SUM(F698:I698,'5.10b'!E698:H698)</f>
        <v>47829</v>
      </c>
      <c r="F698" s="67">
        <v>3894</v>
      </c>
      <c r="G698" s="67">
        <v>3480</v>
      </c>
      <c r="H698" s="67">
        <v>0</v>
      </c>
      <c r="I698" s="67">
        <v>0</v>
      </c>
      <c r="J698" s="148"/>
      <c r="K698" s="174"/>
      <c r="L698" s="175"/>
      <c r="M698" s="175"/>
      <c r="N698" s="175"/>
      <c r="O698" s="148"/>
      <c r="P698" s="148"/>
      <c r="Q698" s="148"/>
      <c r="R698" s="148"/>
      <c r="S698" s="173"/>
    </row>
    <row r="699" spans="1:19" x14ac:dyDescent="0.2">
      <c r="A699" s="396" t="s">
        <v>281</v>
      </c>
      <c r="B699" s="384"/>
      <c r="C699" s="384"/>
      <c r="D699" s="384"/>
      <c r="E699" s="80">
        <f>SUM(F699:I699,'5.10b'!E699:H699)</f>
        <v>5955</v>
      </c>
      <c r="F699" s="67">
        <v>0</v>
      </c>
      <c r="G699" s="67">
        <v>0</v>
      </c>
      <c r="H699" s="67">
        <v>0</v>
      </c>
      <c r="I699" s="67">
        <v>0</v>
      </c>
      <c r="J699" s="148"/>
      <c r="K699" s="177"/>
      <c r="L699" s="175"/>
      <c r="M699" s="175"/>
      <c r="N699" s="175"/>
      <c r="O699" s="148"/>
      <c r="P699" s="148"/>
      <c r="Q699" s="148"/>
      <c r="R699" s="148"/>
      <c r="S699" s="173"/>
    </row>
    <row r="700" spans="1:19" x14ac:dyDescent="0.2">
      <c r="A700" s="383" t="s">
        <v>119</v>
      </c>
      <c r="B700" s="384"/>
      <c r="C700" s="384"/>
      <c r="D700" s="384"/>
      <c r="E700" s="80">
        <f>SUM(F700:I700,'5.10b'!E700:H700)</f>
        <v>7664</v>
      </c>
      <c r="F700" s="67">
        <v>128</v>
      </c>
      <c r="G700" s="67">
        <v>0</v>
      </c>
      <c r="H700" s="67">
        <v>0</v>
      </c>
      <c r="I700" s="67">
        <v>0</v>
      </c>
      <c r="J700" s="148"/>
      <c r="K700" s="174"/>
      <c r="L700" s="175"/>
      <c r="M700" s="175"/>
      <c r="N700" s="175"/>
      <c r="O700" s="148"/>
      <c r="P700" s="148"/>
      <c r="Q700" s="148"/>
      <c r="R700" s="148"/>
      <c r="S700" s="173"/>
    </row>
    <row r="701" spans="1:19" ht="11.25" customHeight="1" x14ac:dyDescent="0.2">
      <c r="A701" s="383" t="s">
        <v>120</v>
      </c>
      <c r="B701" s="384"/>
      <c r="C701" s="384"/>
      <c r="D701" s="384"/>
      <c r="E701" s="80">
        <f>SUM(F701:I701,'5.10b'!E701:H701)</f>
        <v>2284</v>
      </c>
      <c r="F701" s="67">
        <v>0</v>
      </c>
      <c r="G701" s="67">
        <v>0</v>
      </c>
      <c r="H701" s="67">
        <v>0</v>
      </c>
      <c r="I701" s="67">
        <v>0</v>
      </c>
      <c r="J701" s="148"/>
      <c r="K701" s="174"/>
      <c r="L701" s="175"/>
      <c r="M701" s="175"/>
      <c r="N701" s="175"/>
      <c r="O701" s="148"/>
      <c r="P701" s="148"/>
      <c r="Q701" s="148"/>
      <c r="R701" s="148"/>
      <c r="S701" s="173"/>
    </row>
    <row r="702" spans="1:19" ht="23.25" customHeight="1" x14ac:dyDescent="0.2">
      <c r="A702" s="338" t="s">
        <v>592</v>
      </c>
      <c r="B702" s="338"/>
      <c r="C702" s="338"/>
      <c r="D702" s="338"/>
      <c r="E702" s="80">
        <f>SUM(F702:I702,'5.10b'!E702:H702)</f>
        <v>8906</v>
      </c>
      <c r="F702" s="81">
        <f>SUM(F703:F704)</f>
        <v>0</v>
      </c>
      <c r="G702" s="81">
        <f>SUM(G703:G704)</f>
        <v>0</v>
      </c>
      <c r="H702" s="81">
        <f>SUM(H703:H704)</f>
        <v>0</v>
      </c>
      <c r="I702" s="81">
        <f>SUM(I703:I704)</f>
        <v>0</v>
      </c>
      <c r="J702" s="148"/>
      <c r="K702" s="172"/>
      <c r="L702" s="172"/>
      <c r="M702" s="172"/>
      <c r="N702" s="172"/>
      <c r="O702" s="148"/>
      <c r="P702" s="148"/>
      <c r="Q702" s="148"/>
      <c r="R702" s="148"/>
      <c r="S702" s="173"/>
    </row>
    <row r="703" spans="1:19" ht="23.25" customHeight="1" x14ac:dyDescent="0.2">
      <c r="A703" s="396" t="s">
        <v>134</v>
      </c>
      <c r="B703" s="411"/>
      <c r="C703" s="411"/>
      <c r="D703" s="411"/>
      <c r="E703" s="80">
        <f>SUM(F703:I703,'5.10b'!E703:H703)</f>
        <v>6674</v>
      </c>
      <c r="F703" s="81">
        <v>0</v>
      </c>
      <c r="G703" s="81">
        <v>0</v>
      </c>
      <c r="H703" s="81">
        <v>0</v>
      </c>
      <c r="I703" s="81">
        <v>0</v>
      </c>
      <c r="J703" s="148"/>
      <c r="K703" s="174"/>
      <c r="L703" s="175"/>
      <c r="M703" s="175"/>
      <c r="N703" s="175"/>
      <c r="O703" s="148"/>
      <c r="P703" s="148"/>
      <c r="Q703" s="148"/>
      <c r="R703" s="148"/>
      <c r="S703" s="173"/>
    </row>
    <row r="704" spans="1:19" ht="11.25" customHeight="1" x14ac:dyDescent="0.2">
      <c r="A704" s="396" t="s">
        <v>120</v>
      </c>
      <c r="B704" s="411"/>
      <c r="C704" s="411"/>
      <c r="D704" s="411"/>
      <c r="E704" s="80">
        <f>SUM(F704:I704,'5.10b'!E704:H704)</f>
        <v>2232</v>
      </c>
      <c r="F704" s="81">
        <v>0</v>
      </c>
      <c r="G704" s="81">
        <v>0</v>
      </c>
      <c r="H704" s="81">
        <v>0</v>
      </c>
      <c r="I704" s="81">
        <v>0</v>
      </c>
      <c r="J704" s="148"/>
      <c r="K704" s="174"/>
      <c r="L704" s="175"/>
      <c r="M704" s="175"/>
      <c r="N704" s="175"/>
      <c r="O704" s="148"/>
      <c r="P704" s="148"/>
      <c r="Q704" s="148"/>
      <c r="R704" s="148"/>
      <c r="S704" s="173"/>
    </row>
    <row r="705" spans="1:19" ht="23.25" customHeight="1" x14ac:dyDescent="0.2">
      <c r="A705" s="338" t="s">
        <v>593</v>
      </c>
      <c r="B705" s="338"/>
      <c r="C705" s="338"/>
      <c r="D705" s="338"/>
      <c r="E705" s="80">
        <f>SUM(F705:I705,'5.10b'!E705:H705)</f>
        <v>9224</v>
      </c>
      <c r="F705" s="81">
        <f>SUM(F706:F708)</f>
        <v>0</v>
      </c>
      <c r="G705" s="81">
        <f>SUM(G706:G708)</f>
        <v>0</v>
      </c>
      <c r="H705" s="81">
        <f>SUM(H706:H708)</f>
        <v>0</v>
      </c>
      <c r="I705" s="81">
        <f>SUM(I706:I708)</f>
        <v>0</v>
      </c>
      <c r="J705" s="148"/>
      <c r="K705" s="172"/>
      <c r="L705" s="172"/>
      <c r="M705" s="172"/>
      <c r="N705" s="172"/>
      <c r="O705" s="148"/>
      <c r="P705" s="148"/>
      <c r="Q705" s="148"/>
      <c r="R705" s="148"/>
      <c r="S705" s="173"/>
    </row>
    <row r="706" spans="1:19" ht="23.25" customHeight="1" x14ac:dyDescent="0.2">
      <c r="A706" s="396" t="s">
        <v>134</v>
      </c>
      <c r="B706" s="411"/>
      <c r="C706" s="411"/>
      <c r="D706" s="411"/>
      <c r="E706" s="80">
        <f>SUM(F706:I706,'5.10b'!E706:H706)</f>
        <v>7843</v>
      </c>
      <c r="F706" s="81">
        <v>0</v>
      </c>
      <c r="G706" s="81">
        <v>0</v>
      </c>
      <c r="H706" s="81">
        <v>0</v>
      </c>
      <c r="I706" s="81">
        <v>0</v>
      </c>
      <c r="J706" s="148"/>
      <c r="K706" s="174"/>
      <c r="L706" s="175"/>
      <c r="M706" s="175"/>
      <c r="N706" s="175"/>
      <c r="O706" s="148"/>
      <c r="P706" s="148"/>
      <c r="Q706" s="148"/>
      <c r="R706" s="148"/>
      <c r="S706" s="173"/>
    </row>
    <row r="707" spans="1:19" x14ac:dyDescent="0.2">
      <c r="A707" s="396" t="s">
        <v>281</v>
      </c>
      <c r="B707" s="411"/>
      <c r="C707" s="411"/>
      <c r="D707" s="411"/>
      <c r="E707" s="80">
        <f>SUM(F707:I707,'5.10b'!E707:H707)</f>
        <v>270</v>
      </c>
      <c r="F707" s="81">
        <v>0</v>
      </c>
      <c r="G707" s="81">
        <v>0</v>
      </c>
      <c r="H707" s="81">
        <v>0</v>
      </c>
      <c r="I707" s="81">
        <v>0</v>
      </c>
      <c r="J707" s="148"/>
      <c r="K707" s="177"/>
      <c r="L707" s="175"/>
      <c r="M707" s="175"/>
      <c r="N707" s="175"/>
      <c r="O707" s="148"/>
      <c r="P707" s="148"/>
      <c r="Q707" s="148"/>
      <c r="R707" s="148"/>
      <c r="S707" s="173"/>
    </row>
    <row r="708" spans="1:19" x14ac:dyDescent="0.2">
      <c r="A708" s="396" t="s">
        <v>120</v>
      </c>
      <c r="B708" s="411"/>
      <c r="C708" s="411"/>
      <c r="D708" s="411"/>
      <c r="E708" s="80">
        <f>SUM(F708:I708,'5.10b'!E708:H708)</f>
        <v>1111</v>
      </c>
      <c r="F708" s="81">
        <v>0</v>
      </c>
      <c r="G708" s="81">
        <v>0</v>
      </c>
      <c r="H708" s="81">
        <v>0</v>
      </c>
      <c r="I708" s="81">
        <v>0</v>
      </c>
      <c r="J708" s="148"/>
      <c r="K708" s="174"/>
      <c r="L708" s="175"/>
      <c r="M708" s="175"/>
      <c r="N708" s="175"/>
      <c r="O708" s="148"/>
      <c r="P708" s="148"/>
      <c r="Q708" s="148"/>
      <c r="R708" s="148"/>
      <c r="S708" s="173"/>
    </row>
    <row r="709" spans="1:19" ht="23.25" customHeight="1" x14ac:dyDescent="0.2">
      <c r="A709" s="338" t="s">
        <v>594</v>
      </c>
      <c r="B709" s="338"/>
      <c r="C709" s="338"/>
      <c r="D709" s="338"/>
      <c r="E709" s="80">
        <f>SUM(F709:I709,'5.10b'!E709:H709)</f>
        <v>107134</v>
      </c>
      <c r="F709" s="81">
        <f>SUM(F710:F713)</f>
        <v>13103</v>
      </c>
      <c r="G709" s="81">
        <f>SUM(G710:G713)</f>
        <v>2054</v>
      </c>
      <c r="H709" s="81">
        <f>SUM(H710:H713)</f>
        <v>0</v>
      </c>
      <c r="I709" s="81">
        <f>SUM(I710:I713)</f>
        <v>0</v>
      </c>
      <c r="J709" s="148"/>
      <c r="K709" s="172"/>
      <c r="L709" s="172"/>
      <c r="M709" s="172"/>
      <c r="N709" s="172"/>
      <c r="O709" s="148"/>
      <c r="P709" s="148"/>
      <c r="Q709" s="148"/>
      <c r="R709" s="148"/>
      <c r="S709" s="173"/>
    </row>
    <row r="710" spans="1:19" ht="23.25" customHeight="1" x14ac:dyDescent="0.2">
      <c r="A710" s="396" t="s">
        <v>134</v>
      </c>
      <c r="B710" s="411"/>
      <c r="C710" s="411"/>
      <c r="D710" s="411"/>
      <c r="E710" s="80">
        <f>SUM(F710:I710,'5.10b'!E710:H710)</f>
        <v>89051</v>
      </c>
      <c r="F710" s="81">
        <v>12767</v>
      </c>
      <c r="G710" s="81">
        <v>2054</v>
      </c>
      <c r="H710" s="81">
        <v>0</v>
      </c>
      <c r="I710" s="81">
        <v>0</v>
      </c>
      <c r="J710" s="148"/>
      <c r="K710" s="174"/>
      <c r="L710" s="175"/>
      <c r="M710" s="175"/>
      <c r="N710" s="175"/>
      <c r="O710" s="148"/>
      <c r="P710" s="148"/>
      <c r="Q710" s="148"/>
      <c r="R710" s="148"/>
      <c r="S710" s="173"/>
    </row>
    <row r="711" spans="1:19" x14ac:dyDescent="0.2">
      <c r="A711" s="396" t="s">
        <v>281</v>
      </c>
      <c r="B711" s="411"/>
      <c r="C711" s="411"/>
      <c r="D711" s="411"/>
      <c r="E711" s="80">
        <f>SUM(F711:I711,'5.10b'!E711:H711)</f>
        <v>3374</v>
      </c>
      <c r="F711" s="81">
        <v>0</v>
      </c>
      <c r="G711" s="81">
        <v>0</v>
      </c>
      <c r="H711" s="81">
        <v>0</v>
      </c>
      <c r="I711" s="81">
        <v>0</v>
      </c>
      <c r="J711" s="148"/>
      <c r="K711" s="177"/>
      <c r="L711" s="175"/>
      <c r="M711" s="175"/>
      <c r="N711" s="175"/>
      <c r="O711" s="148"/>
      <c r="P711" s="148"/>
      <c r="Q711" s="148"/>
      <c r="R711" s="148"/>
      <c r="S711" s="173"/>
    </row>
    <row r="712" spans="1:19" x14ac:dyDescent="0.2">
      <c r="A712" s="396" t="s">
        <v>119</v>
      </c>
      <c r="B712" s="411"/>
      <c r="C712" s="411"/>
      <c r="D712" s="411"/>
      <c r="E712" s="80">
        <f>SUM(F712:I712,'5.10b'!E712:H712)</f>
        <v>7827</v>
      </c>
      <c r="F712" s="81">
        <v>336</v>
      </c>
      <c r="G712" s="81">
        <v>0</v>
      </c>
      <c r="H712" s="81">
        <v>0</v>
      </c>
      <c r="I712" s="81">
        <v>0</v>
      </c>
      <c r="J712" s="148"/>
      <c r="K712" s="174"/>
      <c r="L712" s="175"/>
      <c r="M712" s="175"/>
      <c r="N712" s="175"/>
      <c r="O712" s="148"/>
      <c r="P712" s="148"/>
      <c r="Q712" s="148"/>
      <c r="R712" s="148"/>
      <c r="S712" s="173"/>
    </row>
    <row r="713" spans="1:19" x14ac:dyDescent="0.2">
      <c r="A713" s="396" t="s">
        <v>120</v>
      </c>
      <c r="B713" s="411"/>
      <c r="C713" s="411"/>
      <c r="D713" s="411"/>
      <c r="E713" s="80">
        <f>SUM(F713:I713,'5.10b'!E713:H713)</f>
        <v>6882</v>
      </c>
      <c r="F713" s="81">
        <v>0</v>
      </c>
      <c r="G713" s="81">
        <v>0</v>
      </c>
      <c r="H713" s="81">
        <v>0</v>
      </c>
      <c r="I713" s="81">
        <v>0</v>
      </c>
      <c r="J713" s="148"/>
      <c r="K713" s="174"/>
      <c r="L713" s="175"/>
      <c r="M713" s="175"/>
      <c r="N713" s="175"/>
      <c r="O713" s="148"/>
      <c r="P713" s="148"/>
      <c r="Q713" s="148"/>
      <c r="R713" s="148"/>
      <c r="S713" s="173"/>
    </row>
    <row r="714" spans="1:19" ht="23.25" customHeight="1" x14ac:dyDescent="0.2">
      <c r="A714" s="338" t="s">
        <v>595</v>
      </c>
      <c r="B714" s="338"/>
      <c r="C714" s="338"/>
      <c r="D714" s="338"/>
      <c r="E714" s="80">
        <f>SUM(F714:I714,'5.10b'!E714:H714)</f>
        <v>27995</v>
      </c>
      <c r="F714" s="81">
        <f>SUM(F715:F718)</f>
        <v>0</v>
      </c>
      <c r="G714" s="81">
        <f>SUM(G715:G718)</f>
        <v>0</v>
      </c>
      <c r="H714" s="81">
        <f>SUM(H715:H718)</f>
        <v>0</v>
      </c>
      <c r="I714" s="81">
        <f>SUM(I715:I718)</f>
        <v>0</v>
      </c>
      <c r="J714" s="148"/>
      <c r="K714" s="172"/>
      <c r="L714" s="172"/>
      <c r="M714" s="172"/>
      <c r="N714" s="172"/>
      <c r="O714" s="148"/>
      <c r="P714" s="148"/>
      <c r="Q714" s="148"/>
      <c r="R714" s="148"/>
      <c r="S714" s="173"/>
    </row>
    <row r="715" spans="1:19" ht="23.25" customHeight="1" x14ac:dyDescent="0.2">
      <c r="A715" s="396" t="s">
        <v>134</v>
      </c>
      <c r="B715" s="411"/>
      <c r="C715" s="411"/>
      <c r="D715" s="411"/>
      <c r="E715" s="80">
        <f>SUM(F715:I715,'5.10b'!E715:H715)</f>
        <v>20222</v>
      </c>
      <c r="F715" s="81">
        <v>0</v>
      </c>
      <c r="G715" s="81">
        <v>0</v>
      </c>
      <c r="H715" s="81">
        <v>0</v>
      </c>
      <c r="I715" s="81">
        <v>0</v>
      </c>
      <c r="J715" s="148"/>
      <c r="K715" s="174"/>
      <c r="L715" s="175"/>
      <c r="M715" s="175"/>
      <c r="N715" s="175"/>
      <c r="O715" s="148"/>
      <c r="P715" s="148"/>
      <c r="Q715" s="148"/>
      <c r="R715" s="148"/>
      <c r="S715" s="173"/>
    </row>
    <row r="716" spans="1:19" x14ac:dyDescent="0.2">
      <c r="A716" s="396" t="s">
        <v>281</v>
      </c>
      <c r="B716" s="411"/>
      <c r="C716" s="411"/>
      <c r="D716" s="411"/>
      <c r="E716" s="80">
        <f>SUM(F716:I716,'5.10b'!E716:H716)</f>
        <v>1230</v>
      </c>
      <c r="F716" s="81">
        <v>0</v>
      </c>
      <c r="G716" s="81">
        <v>0</v>
      </c>
      <c r="H716" s="81">
        <v>0</v>
      </c>
      <c r="I716" s="81">
        <v>0</v>
      </c>
      <c r="J716" s="148"/>
      <c r="K716" s="177"/>
      <c r="L716" s="175"/>
      <c r="M716" s="175"/>
      <c r="N716" s="175"/>
      <c r="O716" s="148"/>
      <c r="P716" s="148"/>
      <c r="Q716" s="148"/>
      <c r="R716" s="148"/>
      <c r="S716" s="173"/>
    </row>
    <row r="717" spans="1:19" x14ac:dyDescent="0.2">
      <c r="A717" s="396" t="s">
        <v>119</v>
      </c>
      <c r="B717" s="411"/>
      <c r="C717" s="411"/>
      <c r="D717" s="411"/>
      <c r="E717" s="80">
        <f>SUM(F717:I717,'5.10b'!E717:H717)</f>
        <v>3848</v>
      </c>
      <c r="F717" s="81">
        <v>0</v>
      </c>
      <c r="G717" s="81">
        <v>0</v>
      </c>
      <c r="H717" s="81">
        <v>0</v>
      </c>
      <c r="I717" s="81">
        <v>0</v>
      </c>
      <c r="J717" s="148"/>
      <c r="K717" s="174"/>
      <c r="L717" s="175"/>
      <c r="M717" s="175"/>
      <c r="N717" s="175"/>
      <c r="O717" s="148"/>
      <c r="P717" s="148"/>
      <c r="Q717" s="148"/>
      <c r="R717" s="148"/>
      <c r="S717" s="173"/>
    </row>
    <row r="718" spans="1:19" ht="11.25" customHeight="1" x14ac:dyDescent="0.2">
      <c r="A718" s="396" t="s">
        <v>120</v>
      </c>
      <c r="B718" s="411"/>
      <c r="C718" s="411"/>
      <c r="D718" s="411"/>
      <c r="E718" s="80">
        <f>SUM(F718:I718,'5.10b'!E718:H718)</f>
        <v>2695</v>
      </c>
      <c r="F718" s="81">
        <v>0</v>
      </c>
      <c r="G718" s="81">
        <v>0</v>
      </c>
      <c r="H718" s="81">
        <v>0</v>
      </c>
      <c r="I718" s="81">
        <v>0</v>
      </c>
      <c r="J718" s="148"/>
      <c r="K718" s="174"/>
      <c r="L718" s="175"/>
      <c r="M718" s="175"/>
      <c r="N718" s="175"/>
      <c r="O718" s="148"/>
      <c r="P718" s="148"/>
      <c r="Q718" s="148"/>
      <c r="R718" s="148"/>
      <c r="S718" s="173"/>
    </row>
    <row r="719" spans="1:19" ht="23.25" customHeight="1" x14ac:dyDescent="0.2">
      <c r="A719" s="338" t="s">
        <v>596</v>
      </c>
      <c r="B719" s="338"/>
      <c r="C719" s="338"/>
      <c r="D719" s="338"/>
      <c r="E719" s="80">
        <f>SUM(F719:I719,'5.10b'!E719:H719)</f>
        <v>12079</v>
      </c>
      <c r="F719" s="81">
        <f>SUM(F720:F721)</f>
        <v>0</v>
      </c>
      <c r="G719" s="81">
        <f>SUM(G720:G721)</f>
        <v>0</v>
      </c>
      <c r="H719" s="81">
        <f>SUM(H720:H721)</f>
        <v>0</v>
      </c>
      <c r="I719" s="81">
        <f>SUM(I720:I721)</f>
        <v>0</v>
      </c>
      <c r="J719" s="148"/>
      <c r="K719" s="172"/>
      <c r="L719" s="172"/>
      <c r="M719" s="172"/>
      <c r="N719" s="172"/>
      <c r="O719" s="148"/>
      <c r="P719" s="148"/>
      <c r="Q719" s="148"/>
      <c r="R719" s="148"/>
      <c r="S719" s="173"/>
    </row>
    <row r="720" spans="1:19" ht="23.25" customHeight="1" x14ac:dyDescent="0.2">
      <c r="A720" s="396" t="s">
        <v>134</v>
      </c>
      <c r="B720" s="411"/>
      <c r="C720" s="411"/>
      <c r="D720" s="411"/>
      <c r="E720" s="80">
        <f>SUM(F720:I720,'5.10b'!E720:H720)</f>
        <v>11132</v>
      </c>
      <c r="F720" s="81">
        <v>0</v>
      </c>
      <c r="G720" s="81">
        <v>0</v>
      </c>
      <c r="H720" s="81">
        <v>0</v>
      </c>
      <c r="I720" s="81">
        <v>0</v>
      </c>
      <c r="J720" s="148"/>
      <c r="K720" s="174"/>
      <c r="L720" s="175"/>
      <c r="M720" s="175"/>
      <c r="N720" s="175"/>
      <c r="O720" s="148"/>
      <c r="P720" s="148"/>
      <c r="Q720" s="148"/>
      <c r="R720" s="148"/>
      <c r="S720" s="173"/>
    </row>
    <row r="721" spans="1:19" ht="11.25" customHeight="1" x14ac:dyDescent="0.2">
      <c r="A721" s="383" t="s">
        <v>120</v>
      </c>
      <c r="B721" s="384"/>
      <c r="C721" s="384"/>
      <c r="D721" s="384"/>
      <c r="E721" s="80">
        <f>SUM(F721:I721,'5.10b'!E721:H721)</f>
        <v>947</v>
      </c>
      <c r="F721" s="67">
        <v>0</v>
      </c>
      <c r="G721" s="67">
        <v>0</v>
      </c>
      <c r="H721" s="67">
        <v>0</v>
      </c>
      <c r="I721" s="67">
        <v>0</v>
      </c>
      <c r="J721" s="148"/>
      <c r="K721" s="174"/>
      <c r="L721" s="175"/>
      <c r="M721" s="175"/>
      <c r="N721" s="175"/>
      <c r="O721" s="148"/>
      <c r="P721" s="148"/>
      <c r="Q721" s="148"/>
      <c r="R721" s="148"/>
      <c r="S721" s="173"/>
    </row>
    <row r="722" spans="1:19" ht="23.25" customHeight="1" x14ac:dyDescent="0.2">
      <c r="A722" s="338" t="s">
        <v>597</v>
      </c>
      <c r="B722" s="338"/>
      <c r="C722" s="338"/>
      <c r="D722" s="338"/>
      <c r="E722" s="80">
        <f>SUM(F722:I722,'5.10b'!E722:H722)</f>
        <v>8699</v>
      </c>
      <c r="F722" s="81">
        <f>SUM(F723:F724)</f>
        <v>0</v>
      </c>
      <c r="G722" s="81">
        <f>SUM(G723:G724)</f>
        <v>0</v>
      </c>
      <c r="H722" s="81">
        <f>SUM(H723:H724)</f>
        <v>0</v>
      </c>
      <c r="I722" s="81">
        <f>SUM(I723:I724)</f>
        <v>0</v>
      </c>
      <c r="J722" s="148"/>
      <c r="K722" s="172"/>
      <c r="L722" s="172"/>
      <c r="M722" s="172"/>
      <c r="N722" s="172"/>
      <c r="O722" s="148"/>
      <c r="P722" s="148"/>
      <c r="Q722" s="148"/>
      <c r="R722" s="148"/>
      <c r="S722" s="173"/>
    </row>
    <row r="723" spans="1:19" ht="23.25" customHeight="1" x14ac:dyDescent="0.2">
      <c r="A723" s="396" t="s">
        <v>134</v>
      </c>
      <c r="B723" s="411"/>
      <c r="C723" s="411"/>
      <c r="D723" s="411"/>
      <c r="E723" s="80">
        <f>SUM(F723:I723,'5.10b'!E723:H723)</f>
        <v>7852</v>
      </c>
      <c r="F723" s="81">
        <v>0</v>
      </c>
      <c r="G723" s="81">
        <v>0</v>
      </c>
      <c r="H723" s="81">
        <v>0</v>
      </c>
      <c r="I723" s="81">
        <v>0</v>
      </c>
      <c r="J723" s="148"/>
      <c r="K723" s="174"/>
      <c r="L723" s="175"/>
      <c r="M723" s="175"/>
      <c r="N723" s="175"/>
      <c r="O723" s="148"/>
      <c r="P723" s="148"/>
      <c r="Q723" s="148"/>
      <c r="R723" s="148"/>
      <c r="S723" s="173"/>
    </row>
    <row r="724" spans="1:19" ht="11.25" customHeight="1" x14ac:dyDescent="0.2">
      <c r="A724" s="396" t="s">
        <v>120</v>
      </c>
      <c r="B724" s="411"/>
      <c r="C724" s="411"/>
      <c r="D724" s="411"/>
      <c r="E724" s="80">
        <f>SUM(F724:I724,'5.10b'!E724:H724)</f>
        <v>847</v>
      </c>
      <c r="F724" s="81">
        <v>0</v>
      </c>
      <c r="G724" s="81">
        <v>0</v>
      </c>
      <c r="H724" s="81">
        <v>0</v>
      </c>
      <c r="I724" s="81">
        <v>0</v>
      </c>
      <c r="J724" s="148"/>
      <c r="K724" s="174"/>
      <c r="L724" s="175"/>
      <c r="M724" s="175"/>
      <c r="N724" s="175"/>
      <c r="O724" s="148"/>
      <c r="P724" s="148"/>
      <c r="Q724" s="148"/>
      <c r="R724" s="148"/>
      <c r="S724" s="173"/>
    </row>
    <row r="725" spans="1:19" ht="23.25" customHeight="1" x14ac:dyDescent="0.2">
      <c r="A725" s="338" t="s">
        <v>598</v>
      </c>
      <c r="B725" s="338"/>
      <c r="C725" s="338"/>
      <c r="D725" s="338"/>
      <c r="E725" s="80">
        <f>SUM(F725:I725,'5.10b'!E725:H725)</f>
        <v>8453</v>
      </c>
      <c r="F725" s="81">
        <f>SUM(F726:F727)</f>
        <v>0</v>
      </c>
      <c r="G725" s="81">
        <f>SUM(G726:G727)</f>
        <v>0</v>
      </c>
      <c r="H725" s="81">
        <f>SUM(H726:H727)</f>
        <v>0</v>
      </c>
      <c r="I725" s="81">
        <f>SUM(I726:I727)</f>
        <v>0</v>
      </c>
      <c r="J725" s="148"/>
      <c r="K725" s="172"/>
      <c r="L725" s="172"/>
      <c r="M725" s="172"/>
      <c r="N725" s="172"/>
      <c r="O725" s="148"/>
      <c r="P725" s="148"/>
      <c r="Q725" s="148"/>
      <c r="R725" s="148"/>
      <c r="S725" s="173"/>
    </row>
    <row r="726" spans="1:19" ht="23.25" customHeight="1" x14ac:dyDescent="0.2">
      <c r="A726" s="396" t="s">
        <v>134</v>
      </c>
      <c r="B726" s="411"/>
      <c r="C726" s="411"/>
      <c r="D726" s="411"/>
      <c r="E726" s="80">
        <f>SUM(F726:I726,'5.10b'!E726:H726)</f>
        <v>7051</v>
      </c>
      <c r="F726" s="81">
        <v>0</v>
      </c>
      <c r="G726" s="81">
        <v>0</v>
      </c>
      <c r="H726" s="81">
        <v>0</v>
      </c>
      <c r="I726" s="81">
        <v>0</v>
      </c>
      <c r="J726" s="148"/>
      <c r="K726" s="174"/>
      <c r="L726" s="175"/>
      <c r="M726" s="175"/>
      <c r="N726" s="175"/>
      <c r="O726" s="148"/>
      <c r="P726" s="148"/>
      <c r="Q726" s="148"/>
      <c r="R726" s="148"/>
      <c r="S726" s="173"/>
    </row>
    <row r="727" spans="1:19" ht="11.25" customHeight="1" x14ac:dyDescent="0.2">
      <c r="A727" s="396" t="s">
        <v>120</v>
      </c>
      <c r="B727" s="411"/>
      <c r="C727" s="411"/>
      <c r="D727" s="411"/>
      <c r="E727" s="80">
        <f>SUM(F727:I727,'5.10b'!E727:H727)</f>
        <v>1402</v>
      </c>
      <c r="F727" s="81">
        <v>0</v>
      </c>
      <c r="G727" s="81">
        <v>0</v>
      </c>
      <c r="H727" s="81">
        <v>0</v>
      </c>
      <c r="I727" s="81">
        <v>0</v>
      </c>
      <c r="J727" s="148"/>
      <c r="K727" s="174"/>
      <c r="L727" s="175"/>
      <c r="M727" s="175"/>
      <c r="N727" s="175"/>
      <c r="O727" s="148"/>
      <c r="P727" s="148"/>
      <c r="Q727" s="148"/>
      <c r="R727" s="148"/>
      <c r="S727" s="173"/>
    </row>
    <row r="728" spans="1:19" ht="23.25" customHeight="1" x14ac:dyDescent="0.2">
      <c r="A728" s="338" t="s">
        <v>599</v>
      </c>
      <c r="B728" s="338"/>
      <c r="C728" s="338"/>
      <c r="D728" s="338"/>
      <c r="E728" s="80">
        <f>SUM(F728:I728,'5.10b'!E728:H728)</f>
        <v>24271</v>
      </c>
      <c r="F728" s="81">
        <f>SUM(F729:F730)</f>
        <v>0</v>
      </c>
      <c r="G728" s="81">
        <f>SUM(G729:G730)</f>
        <v>0</v>
      </c>
      <c r="H728" s="81">
        <f>SUM(H729:H730)</f>
        <v>0</v>
      </c>
      <c r="I728" s="81">
        <f>SUM(I729:I730)</f>
        <v>0</v>
      </c>
      <c r="J728" s="148"/>
      <c r="K728" s="172"/>
      <c r="L728" s="172"/>
      <c r="M728" s="172"/>
      <c r="N728" s="172"/>
      <c r="O728" s="148"/>
      <c r="P728" s="148"/>
      <c r="Q728" s="148"/>
      <c r="R728" s="148"/>
      <c r="S728" s="173"/>
    </row>
    <row r="729" spans="1:19" ht="23.25" customHeight="1" x14ac:dyDescent="0.2">
      <c r="A729" s="396" t="s">
        <v>134</v>
      </c>
      <c r="B729" s="411"/>
      <c r="C729" s="411"/>
      <c r="D729" s="411"/>
      <c r="E729" s="80">
        <f>SUM(F729:I729,'5.10b'!E729:H729)</f>
        <v>22429</v>
      </c>
      <c r="F729" s="81">
        <v>0</v>
      </c>
      <c r="G729" s="81">
        <v>0</v>
      </c>
      <c r="H729" s="81">
        <v>0</v>
      </c>
      <c r="I729" s="81">
        <v>0</v>
      </c>
      <c r="J729" s="148"/>
      <c r="K729" s="174"/>
      <c r="L729" s="175"/>
      <c r="M729" s="175"/>
      <c r="N729" s="175"/>
      <c r="O729" s="148"/>
      <c r="P729" s="148"/>
      <c r="Q729" s="148"/>
      <c r="R729" s="148"/>
      <c r="S729" s="173"/>
    </row>
    <row r="730" spans="1:19" ht="11.25" customHeight="1" x14ac:dyDescent="0.2">
      <c r="A730" s="396" t="s">
        <v>120</v>
      </c>
      <c r="B730" s="411"/>
      <c r="C730" s="411"/>
      <c r="D730" s="411"/>
      <c r="E730" s="80">
        <f>SUM(F730:I730,'5.10b'!E730:H730)</f>
        <v>1842</v>
      </c>
      <c r="F730" s="81">
        <v>0</v>
      </c>
      <c r="G730" s="81">
        <v>0</v>
      </c>
      <c r="H730" s="81">
        <v>0</v>
      </c>
      <c r="I730" s="81">
        <v>0</v>
      </c>
      <c r="J730" s="148"/>
      <c r="K730" s="174"/>
      <c r="L730" s="175"/>
      <c r="M730" s="175"/>
      <c r="N730" s="175"/>
      <c r="O730" s="148"/>
      <c r="P730" s="148"/>
      <c r="Q730" s="148"/>
      <c r="R730" s="148"/>
      <c r="S730" s="173"/>
    </row>
    <row r="731" spans="1:19" ht="23.25" customHeight="1" x14ac:dyDescent="0.2">
      <c r="A731" s="338" t="s">
        <v>600</v>
      </c>
      <c r="B731" s="338"/>
      <c r="C731" s="338"/>
      <c r="D731" s="338"/>
      <c r="E731" s="80">
        <f>SUM(F731:I731,'5.10b'!E731:H731)</f>
        <v>78119</v>
      </c>
      <c r="F731" s="81">
        <f>SUM(F732:F735)</f>
        <v>44833</v>
      </c>
      <c r="G731" s="81">
        <f>SUM(G732:G735)</f>
        <v>0</v>
      </c>
      <c r="H731" s="81">
        <f>SUM(H732:H735)</f>
        <v>0</v>
      </c>
      <c r="I731" s="81">
        <f>SUM(I732:I735)</f>
        <v>0</v>
      </c>
      <c r="J731" s="148"/>
      <c r="K731" s="172"/>
      <c r="L731" s="172"/>
      <c r="M731" s="172"/>
      <c r="N731" s="172"/>
      <c r="O731" s="148"/>
      <c r="P731" s="148"/>
      <c r="Q731" s="148"/>
      <c r="R731" s="148"/>
      <c r="S731" s="173"/>
    </row>
    <row r="732" spans="1:19" ht="23.25" customHeight="1" x14ac:dyDescent="0.2">
      <c r="A732" s="396" t="s">
        <v>134</v>
      </c>
      <c r="B732" s="411"/>
      <c r="C732" s="411"/>
      <c r="D732" s="411"/>
      <c r="E732" s="80">
        <f>SUM(F732:I732,'5.10b'!E732:H732)</f>
        <v>61565</v>
      </c>
      <c r="F732" s="81">
        <v>29421</v>
      </c>
      <c r="G732" s="81">
        <v>0</v>
      </c>
      <c r="H732" s="81">
        <v>0</v>
      </c>
      <c r="I732" s="81">
        <v>0</v>
      </c>
      <c r="J732" s="148"/>
      <c r="K732" s="174"/>
      <c r="L732" s="175"/>
      <c r="M732" s="175"/>
      <c r="N732" s="175"/>
      <c r="O732" s="148"/>
      <c r="P732" s="148"/>
      <c r="Q732" s="148"/>
      <c r="R732" s="148"/>
      <c r="S732" s="173"/>
    </row>
    <row r="733" spans="1:19" x14ac:dyDescent="0.2">
      <c r="A733" s="396" t="s">
        <v>281</v>
      </c>
      <c r="B733" s="411"/>
      <c r="C733" s="411"/>
      <c r="D733" s="411"/>
      <c r="E733" s="80">
        <f>SUM(F733:I733,'5.10b'!E733:H733)</f>
        <v>13562</v>
      </c>
      <c r="F733" s="81">
        <v>13562</v>
      </c>
      <c r="G733" s="81">
        <v>0</v>
      </c>
      <c r="H733" s="81">
        <v>0</v>
      </c>
      <c r="I733" s="81">
        <v>0</v>
      </c>
      <c r="J733" s="148"/>
      <c r="K733" s="177"/>
      <c r="L733" s="175"/>
      <c r="M733" s="175"/>
      <c r="N733" s="175"/>
      <c r="O733" s="148"/>
      <c r="P733" s="148"/>
      <c r="Q733" s="148"/>
      <c r="R733" s="148"/>
      <c r="S733" s="173"/>
    </row>
    <row r="734" spans="1:19" x14ac:dyDescent="0.2">
      <c r="A734" s="396" t="s">
        <v>119</v>
      </c>
      <c r="B734" s="411"/>
      <c r="C734" s="411"/>
      <c r="D734" s="411"/>
      <c r="E734" s="80">
        <f>SUM(F734:I734,'5.10b'!E734:H734)</f>
        <v>1850</v>
      </c>
      <c r="F734" s="81">
        <v>1850</v>
      </c>
      <c r="G734" s="81">
        <v>0</v>
      </c>
      <c r="H734" s="81">
        <v>0</v>
      </c>
      <c r="I734" s="81">
        <v>0</v>
      </c>
      <c r="J734" s="148"/>
      <c r="K734" s="174"/>
      <c r="L734" s="175"/>
      <c r="M734" s="175"/>
      <c r="N734" s="175"/>
      <c r="O734" s="148"/>
      <c r="P734" s="148"/>
      <c r="Q734" s="148"/>
      <c r="R734" s="148"/>
      <c r="S734" s="173"/>
    </row>
    <row r="735" spans="1:19" ht="11.25" customHeight="1" x14ac:dyDescent="0.2">
      <c r="A735" s="396" t="s">
        <v>120</v>
      </c>
      <c r="B735" s="411"/>
      <c r="C735" s="411"/>
      <c r="D735" s="411"/>
      <c r="E735" s="80">
        <f>SUM(F735:I735,'5.10b'!E735:H735)</f>
        <v>1142</v>
      </c>
      <c r="F735" s="81">
        <v>0</v>
      </c>
      <c r="G735" s="81">
        <v>0</v>
      </c>
      <c r="H735" s="81">
        <v>0</v>
      </c>
      <c r="I735" s="81">
        <v>0</v>
      </c>
      <c r="J735" s="148"/>
      <c r="K735" s="174"/>
      <c r="L735" s="175"/>
      <c r="M735" s="175"/>
      <c r="N735" s="175"/>
      <c r="O735" s="148"/>
      <c r="P735" s="148"/>
      <c r="Q735" s="148"/>
      <c r="R735" s="148"/>
      <c r="S735" s="173"/>
    </row>
    <row r="736" spans="1:19" ht="23.25" customHeight="1" x14ac:dyDescent="0.2">
      <c r="A736" s="338" t="s">
        <v>601</v>
      </c>
      <c r="B736" s="338"/>
      <c r="C736" s="338"/>
      <c r="D736" s="338"/>
      <c r="E736" s="80">
        <f>SUM(F736:I736,'5.10b'!E736:H736)</f>
        <v>433508</v>
      </c>
      <c r="F736" s="81">
        <f>SUM(F737:F740)</f>
        <v>126263</v>
      </c>
      <c r="G736" s="81">
        <f>SUM(G737:G740)</f>
        <v>79068</v>
      </c>
      <c r="H736" s="81">
        <f>SUM(H737:H740)</f>
        <v>25939</v>
      </c>
      <c r="I736" s="81">
        <f>SUM(I737:I740)</f>
        <v>42167</v>
      </c>
      <c r="J736" s="148"/>
      <c r="K736" s="172"/>
      <c r="L736" s="172"/>
      <c r="M736" s="172"/>
      <c r="N736" s="172"/>
      <c r="O736" s="148"/>
      <c r="P736" s="148"/>
      <c r="Q736" s="148"/>
      <c r="R736" s="148"/>
      <c r="S736" s="173"/>
    </row>
    <row r="737" spans="1:19" ht="23.25" customHeight="1" x14ac:dyDescent="0.2">
      <c r="A737" s="396" t="s">
        <v>134</v>
      </c>
      <c r="B737" s="411"/>
      <c r="C737" s="411"/>
      <c r="D737" s="411"/>
      <c r="E737" s="80">
        <f>SUM(F737:I737,'5.10b'!E737:H737)</f>
        <v>268680</v>
      </c>
      <c r="F737" s="81">
        <v>87688</v>
      </c>
      <c r="G737" s="81">
        <v>46312</v>
      </c>
      <c r="H737" s="81">
        <v>13925</v>
      </c>
      <c r="I737" s="81">
        <v>11584</v>
      </c>
      <c r="J737" s="148"/>
      <c r="K737" s="174"/>
      <c r="L737" s="175"/>
      <c r="M737" s="175"/>
      <c r="N737" s="175"/>
      <c r="O737" s="148"/>
      <c r="P737" s="148"/>
      <c r="Q737" s="148"/>
      <c r="R737" s="148"/>
      <c r="S737" s="173"/>
    </row>
    <row r="738" spans="1:19" x14ac:dyDescent="0.2">
      <c r="A738" s="396" t="s">
        <v>281</v>
      </c>
      <c r="B738" s="411"/>
      <c r="C738" s="411"/>
      <c r="D738" s="411"/>
      <c r="E738" s="80">
        <f>SUM(F738:I738,'5.10b'!E738:H738)</f>
        <v>97909</v>
      </c>
      <c r="F738" s="81">
        <v>13967</v>
      </c>
      <c r="G738" s="81">
        <v>23163</v>
      </c>
      <c r="H738" s="81">
        <v>7369</v>
      </c>
      <c r="I738" s="81">
        <v>23324</v>
      </c>
      <c r="J738" s="148"/>
      <c r="K738" s="177"/>
      <c r="L738" s="175"/>
      <c r="M738" s="175"/>
      <c r="N738" s="175"/>
      <c r="O738" s="148"/>
      <c r="P738" s="148"/>
      <c r="Q738" s="148"/>
      <c r="R738" s="148"/>
      <c r="S738" s="173"/>
    </row>
    <row r="739" spans="1:19" x14ac:dyDescent="0.2">
      <c r="A739" s="396" t="s">
        <v>119</v>
      </c>
      <c r="B739" s="411"/>
      <c r="C739" s="411"/>
      <c r="D739" s="411"/>
      <c r="E739" s="80">
        <f>SUM(F739:I739,'5.10b'!E739:H739)</f>
        <v>35175</v>
      </c>
      <c r="F739" s="81">
        <v>20216</v>
      </c>
      <c r="G739" s="81">
        <v>1596</v>
      </c>
      <c r="H739" s="81">
        <v>4645</v>
      </c>
      <c r="I739" s="81">
        <v>369</v>
      </c>
      <c r="J739" s="148"/>
      <c r="K739" s="174"/>
      <c r="L739" s="175"/>
      <c r="M739" s="175"/>
      <c r="N739" s="175"/>
      <c r="O739" s="148"/>
      <c r="P739" s="148"/>
      <c r="Q739" s="148"/>
      <c r="R739" s="148"/>
      <c r="S739" s="173"/>
    </row>
    <row r="740" spans="1:19" ht="11.25" customHeight="1" x14ac:dyDescent="0.2">
      <c r="A740" s="396" t="s">
        <v>120</v>
      </c>
      <c r="B740" s="411"/>
      <c r="C740" s="411"/>
      <c r="D740" s="411"/>
      <c r="E740" s="80">
        <f>SUM(F740:I740,'5.10b'!E740:H740)</f>
        <v>31744</v>
      </c>
      <c r="F740" s="81">
        <v>4392</v>
      </c>
      <c r="G740" s="81">
        <v>7997</v>
      </c>
      <c r="H740" s="81">
        <v>0</v>
      </c>
      <c r="I740" s="81">
        <v>6890</v>
      </c>
      <c r="J740" s="148"/>
      <c r="K740" s="174"/>
      <c r="L740" s="175"/>
      <c r="M740" s="175"/>
      <c r="N740" s="175"/>
      <c r="O740" s="148"/>
      <c r="P740" s="148"/>
      <c r="Q740" s="148"/>
      <c r="R740" s="148"/>
      <c r="S740" s="173"/>
    </row>
    <row r="741" spans="1:19" ht="23.25" customHeight="1" x14ac:dyDescent="0.2">
      <c r="A741" s="338" t="s">
        <v>602</v>
      </c>
      <c r="B741" s="338"/>
      <c r="C741" s="338"/>
      <c r="D741" s="338"/>
      <c r="E741" s="80">
        <f>SUM(F741:I741,'5.10b'!E741:H741)</f>
        <v>11304</v>
      </c>
      <c r="F741" s="81">
        <f>SUM(F742:F744)</f>
        <v>8657</v>
      </c>
      <c r="G741" s="81">
        <f>SUM(G742:G744)</f>
        <v>0</v>
      </c>
      <c r="H741" s="81">
        <f>SUM(H742:H744)</f>
        <v>0</v>
      </c>
      <c r="I741" s="81">
        <f>SUM(I742:I744)</f>
        <v>0</v>
      </c>
      <c r="J741" s="148"/>
      <c r="K741" s="172"/>
      <c r="L741" s="172"/>
      <c r="M741" s="172"/>
      <c r="N741" s="172"/>
      <c r="O741" s="148"/>
      <c r="P741" s="148"/>
      <c r="Q741" s="148"/>
      <c r="R741" s="148"/>
      <c r="S741" s="173"/>
    </row>
    <row r="742" spans="1:19" ht="23.25" customHeight="1" x14ac:dyDescent="0.2">
      <c r="A742" s="396" t="s">
        <v>134</v>
      </c>
      <c r="B742" s="411"/>
      <c r="C742" s="411"/>
      <c r="D742" s="411"/>
      <c r="E742" s="80">
        <f>SUM(F742:I742,'5.10b'!E742:H742)</f>
        <v>7782</v>
      </c>
      <c r="F742" s="81">
        <v>5891</v>
      </c>
      <c r="G742" s="81">
        <v>0</v>
      </c>
      <c r="H742" s="81">
        <v>0</v>
      </c>
      <c r="I742" s="81">
        <v>0</v>
      </c>
      <c r="J742" s="148"/>
      <c r="K742" s="174"/>
      <c r="L742" s="175"/>
      <c r="M742" s="175"/>
      <c r="N742" s="175"/>
      <c r="O742" s="148"/>
      <c r="P742" s="148"/>
      <c r="Q742" s="148"/>
      <c r="R742" s="148"/>
      <c r="S742" s="173"/>
    </row>
    <row r="743" spans="1:19" x14ac:dyDescent="0.2">
      <c r="A743" s="396" t="s">
        <v>119</v>
      </c>
      <c r="B743" s="411"/>
      <c r="C743" s="411"/>
      <c r="D743" s="411"/>
      <c r="E743" s="80">
        <f>SUM(F743:I743,'5.10b'!E743:H743)</f>
        <v>2766</v>
      </c>
      <c r="F743" s="81">
        <v>2766</v>
      </c>
      <c r="G743" s="81">
        <v>0</v>
      </c>
      <c r="H743" s="81">
        <v>0</v>
      </c>
      <c r="I743" s="81">
        <v>0</v>
      </c>
      <c r="J743" s="148"/>
      <c r="K743" s="174"/>
      <c r="L743" s="175"/>
      <c r="M743" s="175"/>
      <c r="N743" s="175"/>
      <c r="O743" s="148"/>
      <c r="P743" s="148"/>
      <c r="Q743" s="148"/>
      <c r="R743" s="148"/>
      <c r="S743" s="173"/>
    </row>
    <row r="744" spans="1:19" x14ac:dyDescent="0.2">
      <c r="A744" s="396" t="s">
        <v>120</v>
      </c>
      <c r="B744" s="411"/>
      <c r="C744" s="411"/>
      <c r="D744" s="411"/>
      <c r="E744" s="80">
        <f>SUM(F744:I744,'5.10b'!E744:H744)</f>
        <v>756</v>
      </c>
      <c r="F744" s="81">
        <v>0</v>
      </c>
      <c r="G744" s="81">
        <v>0</v>
      </c>
      <c r="H744" s="81">
        <v>0</v>
      </c>
      <c r="I744" s="81">
        <v>0</v>
      </c>
      <c r="J744" s="148"/>
      <c r="K744" s="174"/>
      <c r="L744" s="175"/>
      <c r="M744" s="175"/>
      <c r="N744" s="175"/>
      <c r="O744" s="148"/>
      <c r="P744" s="148"/>
      <c r="Q744" s="148"/>
      <c r="R744" s="148"/>
      <c r="S744" s="173"/>
    </row>
    <row r="745" spans="1:19" ht="23.25" customHeight="1" x14ac:dyDescent="0.2">
      <c r="A745" s="380" t="s">
        <v>603</v>
      </c>
      <c r="B745" s="380"/>
      <c r="C745" s="380"/>
      <c r="D745" s="380"/>
      <c r="E745" s="80">
        <f>SUM(F745:I745,'5.10b'!E745:H745)</f>
        <v>75482</v>
      </c>
      <c r="F745" s="67">
        <f>SUM(F746:F749)</f>
        <v>56672</v>
      </c>
      <c r="G745" s="67">
        <f>SUM(G746:G749)</f>
        <v>3217</v>
      </c>
      <c r="H745" s="67">
        <f>SUM(H746:H749)</f>
        <v>0</v>
      </c>
      <c r="I745" s="67">
        <f>SUM(I746:I749)</f>
        <v>0</v>
      </c>
      <c r="J745" s="148"/>
      <c r="K745" s="172"/>
      <c r="L745" s="172"/>
      <c r="M745" s="172"/>
      <c r="N745" s="172"/>
      <c r="O745" s="148"/>
      <c r="P745" s="148"/>
      <c r="Q745" s="148"/>
      <c r="R745" s="148"/>
      <c r="S745" s="173"/>
    </row>
    <row r="746" spans="1:19" ht="23.25" customHeight="1" x14ac:dyDescent="0.2">
      <c r="A746" s="383" t="s">
        <v>134</v>
      </c>
      <c r="B746" s="384"/>
      <c r="C746" s="384"/>
      <c r="D746" s="384"/>
      <c r="E746" s="80">
        <f>SUM(F746:I746,'5.10b'!E746:H746)</f>
        <v>55566</v>
      </c>
      <c r="F746" s="67">
        <v>38006</v>
      </c>
      <c r="G746" s="67">
        <v>3217</v>
      </c>
      <c r="H746" s="67">
        <v>0</v>
      </c>
      <c r="I746" s="67">
        <v>0</v>
      </c>
      <c r="J746" s="148"/>
      <c r="K746" s="174"/>
      <c r="L746" s="175"/>
      <c r="M746" s="175"/>
      <c r="N746" s="175"/>
      <c r="O746" s="148"/>
      <c r="P746" s="148"/>
      <c r="Q746" s="148"/>
      <c r="R746" s="148"/>
      <c r="S746" s="173"/>
    </row>
    <row r="747" spans="1:19" x14ac:dyDescent="0.2">
      <c r="A747" s="396" t="s">
        <v>281</v>
      </c>
      <c r="B747" s="384"/>
      <c r="C747" s="384"/>
      <c r="D747" s="384"/>
      <c r="E747" s="80">
        <f>SUM(F747:I747,'5.10b'!E747:H747)</f>
        <v>23</v>
      </c>
      <c r="F747" s="67">
        <v>0</v>
      </c>
      <c r="G747" s="67">
        <v>0</v>
      </c>
      <c r="H747" s="67">
        <v>0</v>
      </c>
      <c r="I747" s="67">
        <v>0</v>
      </c>
      <c r="J747" s="148"/>
      <c r="K747" s="177"/>
      <c r="L747" s="175"/>
      <c r="M747" s="175"/>
      <c r="N747" s="175"/>
      <c r="O747" s="148"/>
      <c r="P747" s="148"/>
      <c r="Q747" s="148"/>
      <c r="R747" s="148"/>
      <c r="S747" s="173"/>
    </row>
    <row r="748" spans="1:19" x14ac:dyDescent="0.2">
      <c r="A748" s="383" t="s">
        <v>119</v>
      </c>
      <c r="B748" s="384"/>
      <c r="C748" s="384"/>
      <c r="D748" s="384"/>
      <c r="E748" s="80">
        <f>SUM(F748:I748,'5.10b'!E748:H748)</f>
        <v>13908</v>
      </c>
      <c r="F748" s="67">
        <v>13908</v>
      </c>
      <c r="G748" s="67">
        <v>0</v>
      </c>
      <c r="H748" s="67">
        <v>0</v>
      </c>
      <c r="I748" s="67">
        <v>0</v>
      </c>
      <c r="J748" s="148"/>
      <c r="K748" s="174"/>
      <c r="L748" s="175"/>
      <c r="M748" s="175"/>
      <c r="N748" s="175"/>
      <c r="O748" s="148"/>
      <c r="P748" s="148"/>
      <c r="Q748" s="148"/>
      <c r="R748" s="148"/>
      <c r="S748" s="173"/>
    </row>
    <row r="749" spans="1:19" x14ac:dyDescent="0.2">
      <c r="A749" s="383" t="s">
        <v>120</v>
      </c>
      <c r="B749" s="384"/>
      <c r="C749" s="384"/>
      <c r="D749" s="384"/>
      <c r="E749" s="80">
        <f>SUM(F749:I749,'5.10b'!E749:H749)</f>
        <v>5985</v>
      </c>
      <c r="F749" s="67">
        <v>4758</v>
      </c>
      <c r="G749" s="67">
        <v>0</v>
      </c>
      <c r="H749" s="67">
        <v>0</v>
      </c>
      <c r="I749" s="67">
        <v>0</v>
      </c>
      <c r="J749" s="148"/>
      <c r="K749" s="174"/>
      <c r="L749" s="175"/>
      <c r="M749" s="175"/>
      <c r="N749" s="175"/>
      <c r="O749" s="148"/>
      <c r="P749" s="148"/>
      <c r="Q749" s="148"/>
      <c r="R749" s="148"/>
      <c r="S749" s="173"/>
    </row>
    <row r="750" spans="1:19" ht="23.25" customHeight="1" x14ac:dyDescent="0.2">
      <c r="A750" s="380" t="s">
        <v>604</v>
      </c>
      <c r="B750" s="380"/>
      <c r="C750" s="380"/>
      <c r="D750" s="380"/>
      <c r="E750" s="80">
        <f>SUM(F750:I750,'5.10b'!E750:H750)</f>
        <v>59490</v>
      </c>
      <c r="F750" s="67">
        <f>SUM(F751:F753)</f>
        <v>0</v>
      </c>
      <c r="G750" s="67">
        <f>SUM(G751:G753)</f>
        <v>0</v>
      </c>
      <c r="H750" s="67">
        <f>SUM(H751:H753)</f>
        <v>0</v>
      </c>
      <c r="I750" s="67">
        <f>SUM(I751:I753)</f>
        <v>0</v>
      </c>
      <c r="J750" s="148"/>
      <c r="K750" s="172"/>
      <c r="L750" s="172"/>
      <c r="M750" s="172"/>
      <c r="N750" s="172"/>
      <c r="O750" s="148"/>
      <c r="P750" s="148"/>
      <c r="Q750" s="148"/>
      <c r="R750" s="148"/>
      <c r="S750" s="173"/>
    </row>
    <row r="751" spans="1:19" ht="23.25" customHeight="1" x14ac:dyDescent="0.2">
      <c r="A751" s="383" t="s">
        <v>134</v>
      </c>
      <c r="B751" s="384"/>
      <c r="C751" s="384"/>
      <c r="D751" s="384"/>
      <c r="E751" s="80">
        <f>SUM(F751:I751,'5.10b'!E751:H751)</f>
        <v>57206</v>
      </c>
      <c r="F751" s="67">
        <v>0</v>
      </c>
      <c r="G751" s="67">
        <v>0</v>
      </c>
      <c r="H751" s="67">
        <v>0</v>
      </c>
      <c r="I751" s="67">
        <v>0</v>
      </c>
      <c r="J751" s="148"/>
      <c r="K751" s="174"/>
      <c r="L751" s="175"/>
      <c r="M751" s="175"/>
      <c r="N751" s="175"/>
      <c r="O751" s="148"/>
      <c r="P751" s="148"/>
      <c r="Q751" s="148"/>
      <c r="R751" s="148"/>
      <c r="S751" s="173"/>
    </row>
    <row r="752" spans="1:19" x14ac:dyDescent="0.2">
      <c r="A752" s="396" t="s">
        <v>281</v>
      </c>
      <c r="B752" s="384"/>
      <c r="C752" s="384"/>
      <c r="D752" s="384"/>
      <c r="E752" s="80">
        <f>SUM(F752:I752,'5.10b'!E752:H752)</f>
        <v>956</v>
      </c>
      <c r="F752" s="67">
        <v>0</v>
      </c>
      <c r="G752" s="67">
        <v>0</v>
      </c>
      <c r="H752" s="67">
        <v>0</v>
      </c>
      <c r="I752" s="67">
        <v>0</v>
      </c>
      <c r="J752" s="148"/>
      <c r="K752" s="177"/>
      <c r="L752" s="175"/>
      <c r="M752" s="175"/>
      <c r="N752" s="175"/>
      <c r="O752" s="148"/>
      <c r="P752" s="148"/>
      <c r="Q752" s="148"/>
      <c r="R752" s="148"/>
      <c r="S752" s="173"/>
    </row>
    <row r="753" spans="1:19" x14ac:dyDescent="0.2">
      <c r="A753" s="383" t="s">
        <v>120</v>
      </c>
      <c r="B753" s="384"/>
      <c r="C753" s="384"/>
      <c r="D753" s="384"/>
      <c r="E753" s="80">
        <f>SUM(F753:I753,'5.10b'!E753:H753)</f>
        <v>1328</v>
      </c>
      <c r="F753" s="67">
        <v>0</v>
      </c>
      <c r="G753" s="67">
        <v>0</v>
      </c>
      <c r="H753" s="67">
        <v>0</v>
      </c>
      <c r="I753" s="67">
        <v>0</v>
      </c>
      <c r="J753" s="148"/>
      <c r="K753" s="174"/>
      <c r="L753" s="175"/>
      <c r="M753" s="175"/>
      <c r="N753" s="175"/>
      <c r="O753" s="148"/>
      <c r="P753" s="148"/>
      <c r="Q753" s="148"/>
      <c r="R753" s="148"/>
      <c r="S753" s="173"/>
    </row>
    <row r="754" spans="1:19" ht="23.25" customHeight="1" x14ac:dyDescent="0.2">
      <c r="A754" s="380" t="s">
        <v>605</v>
      </c>
      <c r="B754" s="380"/>
      <c r="C754" s="380"/>
      <c r="D754" s="380"/>
      <c r="E754" s="80">
        <f>SUM(F754:I754,'5.10b'!E754:H754)</f>
        <v>31059</v>
      </c>
      <c r="F754" s="67">
        <f>SUM(F755:F756)</f>
        <v>0</v>
      </c>
      <c r="G754" s="67">
        <f>SUM(G755:G756)</f>
        <v>1788</v>
      </c>
      <c r="H754" s="67">
        <f>SUM(H755:H756)</f>
        <v>0</v>
      </c>
      <c r="I754" s="67">
        <f>SUM(I755:I756)</f>
        <v>0</v>
      </c>
      <c r="J754" s="148"/>
      <c r="K754" s="172"/>
      <c r="L754" s="172"/>
      <c r="M754" s="172"/>
      <c r="N754" s="172"/>
      <c r="O754" s="148"/>
      <c r="P754" s="148"/>
      <c r="Q754" s="148"/>
      <c r="R754" s="148"/>
      <c r="S754" s="173"/>
    </row>
    <row r="755" spans="1:19" ht="23.25" customHeight="1" x14ac:dyDescent="0.2">
      <c r="A755" s="383" t="s">
        <v>134</v>
      </c>
      <c r="B755" s="384"/>
      <c r="C755" s="384"/>
      <c r="D755" s="384"/>
      <c r="E755" s="80">
        <f>SUM(F755:I755,'5.10b'!E755:H755)</f>
        <v>26276</v>
      </c>
      <c r="F755" s="67">
        <v>0</v>
      </c>
      <c r="G755" s="67">
        <v>1788</v>
      </c>
      <c r="H755" s="67">
        <v>0</v>
      </c>
      <c r="I755" s="67">
        <v>0</v>
      </c>
      <c r="J755" s="148"/>
      <c r="K755" s="174"/>
      <c r="L755" s="175"/>
      <c r="M755" s="175"/>
      <c r="N755" s="175"/>
      <c r="O755" s="148"/>
      <c r="P755" s="148"/>
      <c r="Q755" s="148"/>
      <c r="R755" s="148"/>
      <c r="S755" s="173"/>
    </row>
    <row r="756" spans="1:19" ht="11.25" customHeight="1" x14ac:dyDescent="0.2">
      <c r="A756" s="383" t="s">
        <v>120</v>
      </c>
      <c r="B756" s="384"/>
      <c r="C756" s="384"/>
      <c r="D756" s="384"/>
      <c r="E756" s="80">
        <f>SUM(F756:I756,'5.10b'!E756:H756)</f>
        <v>4783</v>
      </c>
      <c r="F756" s="67">
        <v>0</v>
      </c>
      <c r="G756" s="67">
        <v>0</v>
      </c>
      <c r="H756" s="67">
        <v>0</v>
      </c>
      <c r="I756" s="67">
        <v>0</v>
      </c>
      <c r="J756" s="148"/>
      <c r="K756" s="174"/>
      <c r="L756" s="175"/>
      <c r="M756" s="175"/>
      <c r="N756" s="175"/>
      <c r="O756" s="148"/>
      <c r="P756" s="148"/>
      <c r="Q756" s="148"/>
      <c r="R756" s="148"/>
      <c r="S756" s="173"/>
    </row>
    <row r="757" spans="1:19" ht="23.25" customHeight="1" x14ac:dyDescent="0.2">
      <c r="A757" s="380" t="s">
        <v>606</v>
      </c>
      <c r="B757" s="380"/>
      <c r="C757" s="380"/>
      <c r="D757" s="380"/>
      <c r="E757" s="80">
        <f>SUM(F757:I757,'5.10b'!E757:H757)</f>
        <v>2155108</v>
      </c>
      <c r="F757" s="67">
        <f>SUM(F758:F761)</f>
        <v>1230816</v>
      </c>
      <c r="G757" s="67">
        <f>SUM(G758:G761)</f>
        <v>327116</v>
      </c>
      <c r="H757" s="67">
        <f>SUM(H758:H761)</f>
        <v>95059</v>
      </c>
      <c r="I757" s="67">
        <f>SUM(I758:I761)</f>
        <v>0</v>
      </c>
      <c r="J757" s="148"/>
      <c r="K757" s="172"/>
      <c r="L757" s="172"/>
      <c r="M757" s="172"/>
      <c r="N757" s="172"/>
      <c r="O757" s="148"/>
      <c r="P757" s="148"/>
      <c r="Q757" s="148"/>
      <c r="R757" s="148"/>
      <c r="S757" s="173"/>
    </row>
    <row r="758" spans="1:19" ht="23.25" customHeight="1" x14ac:dyDescent="0.2">
      <c r="A758" s="383" t="s">
        <v>134</v>
      </c>
      <c r="B758" s="384"/>
      <c r="C758" s="384"/>
      <c r="D758" s="384"/>
      <c r="E758" s="80">
        <f>SUM(F758:I758,'5.10b'!E758:H758)</f>
        <v>1153745</v>
      </c>
      <c r="F758" s="67">
        <v>772059</v>
      </c>
      <c r="G758" s="67">
        <v>130451</v>
      </c>
      <c r="H758" s="67">
        <v>27550</v>
      </c>
      <c r="I758" s="67">
        <v>0</v>
      </c>
      <c r="J758" s="148"/>
      <c r="K758" s="174"/>
      <c r="L758" s="175"/>
      <c r="M758" s="175"/>
      <c r="N758" s="175"/>
      <c r="O758" s="148"/>
      <c r="P758" s="148"/>
      <c r="Q758" s="148"/>
      <c r="R758" s="148"/>
      <c r="S758" s="173"/>
    </row>
    <row r="759" spans="1:19" x14ac:dyDescent="0.2">
      <c r="A759" s="396" t="s">
        <v>281</v>
      </c>
      <c r="B759" s="384"/>
      <c r="C759" s="384"/>
      <c r="D759" s="384"/>
      <c r="E759" s="80">
        <f>SUM(F759:I759,'5.10b'!E759:H759)</f>
        <v>669218</v>
      </c>
      <c r="F759" s="67">
        <v>269924</v>
      </c>
      <c r="G759" s="67">
        <v>157236</v>
      </c>
      <c r="H759" s="67">
        <v>50648</v>
      </c>
      <c r="I759" s="67">
        <v>0</v>
      </c>
      <c r="J759" s="148"/>
      <c r="K759" s="177"/>
      <c r="L759" s="175"/>
      <c r="M759" s="175"/>
      <c r="N759" s="175"/>
      <c r="O759" s="148"/>
      <c r="P759" s="148"/>
      <c r="Q759" s="148"/>
      <c r="R759" s="148"/>
      <c r="S759" s="173"/>
    </row>
    <row r="760" spans="1:19" x14ac:dyDescent="0.2">
      <c r="A760" s="383" t="s">
        <v>119</v>
      </c>
      <c r="B760" s="384"/>
      <c r="C760" s="384"/>
      <c r="D760" s="384"/>
      <c r="E760" s="80">
        <f>SUM(F760:I760,'5.10b'!E760:H760)</f>
        <v>227773</v>
      </c>
      <c r="F760" s="67">
        <v>157471</v>
      </c>
      <c r="G760" s="67">
        <v>5550</v>
      </c>
      <c r="H760" s="67">
        <v>10997</v>
      </c>
      <c r="I760" s="67">
        <v>0</v>
      </c>
      <c r="J760" s="148"/>
      <c r="K760" s="174"/>
      <c r="L760" s="175"/>
      <c r="M760" s="175"/>
      <c r="N760" s="175"/>
      <c r="O760" s="148"/>
      <c r="P760" s="148"/>
      <c r="Q760" s="148"/>
      <c r="R760" s="148"/>
      <c r="S760" s="173"/>
    </row>
    <row r="761" spans="1:19" ht="11.25" customHeight="1" x14ac:dyDescent="0.2">
      <c r="A761" s="383" t="s">
        <v>120</v>
      </c>
      <c r="B761" s="384"/>
      <c r="C761" s="384"/>
      <c r="D761" s="384"/>
      <c r="E761" s="80">
        <f>SUM(F761:I761,'5.10b'!E761:H761)</f>
        <v>104372</v>
      </c>
      <c r="F761" s="67">
        <v>31362</v>
      </c>
      <c r="G761" s="67">
        <v>33879</v>
      </c>
      <c r="H761" s="67">
        <v>5864</v>
      </c>
      <c r="I761" s="67">
        <v>0</v>
      </c>
      <c r="J761" s="148"/>
      <c r="K761" s="174"/>
      <c r="L761" s="175"/>
      <c r="M761" s="175"/>
      <c r="N761" s="175"/>
      <c r="O761" s="148"/>
      <c r="P761" s="148"/>
      <c r="Q761" s="148"/>
      <c r="R761" s="148"/>
      <c r="S761" s="173"/>
    </row>
    <row r="762" spans="1:19" ht="23.25" customHeight="1" x14ac:dyDescent="0.2">
      <c r="A762" s="380" t="s">
        <v>607</v>
      </c>
      <c r="B762" s="380"/>
      <c r="C762" s="380"/>
      <c r="D762" s="380"/>
      <c r="E762" s="80">
        <f>SUM(F762:I762,'5.10b'!E762:H762)</f>
        <v>9923</v>
      </c>
      <c r="F762" s="67">
        <f>SUM(F763:F764)</f>
        <v>0</v>
      </c>
      <c r="G762" s="67">
        <f>SUM(G763:G764)</f>
        <v>0</v>
      </c>
      <c r="H762" s="67">
        <f>SUM(H763:H764)</f>
        <v>0</v>
      </c>
      <c r="I762" s="67">
        <f>SUM(I763:I764)</f>
        <v>0</v>
      </c>
      <c r="J762" s="148"/>
      <c r="K762" s="172"/>
      <c r="L762" s="172"/>
      <c r="M762" s="172"/>
      <c r="N762" s="172"/>
      <c r="O762" s="148"/>
      <c r="P762" s="148"/>
      <c r="Q762" s="148"/>
      <c r="R762" s="148"/>
      <c r="S762" s="173"/>
    </row>
    <row r="763" spans="1:19" ht="23.25" customHeight="1" x14ac:dyDescent="0.2">
      <c r="A763" s="383" t="s">
        <v>134</v>
      </c>
      <c r="B763" s="384"/>
      <c r="C763" s="384"/>
      <c r="D763" s="384"/>
      <c r="E763" s="80">
        <f>SUM(F763:I763,'5.10b'!E763:H763)</f>
        <v>8552</v>
      </c>
      <c r="F763" s="67">
        <v>0</v>
      </c>
      <c r="G763" s="67">
        <v>0</v>
      </c>
      <c r="H763" s="67">
        <v>0</v>
      </c>
      <c r="I763" s="67">
        <v>0</v>
      </c>
      <c r="J763" s="148"/>
      <c r="K763" s="174"/>
      <c r="L763" s="175"/>
      <c r="M763" s="175"/>
      <c r="N763" s="175"/>
      <c r="O763" s="148"/>
      <c r="P763" s="148"/>
      <c r="Q763" s="148"/>
      <c r="R763" s="148"/>
      <c r="S763" s="173"/>
    </row>
    <row r="764" spans="1:19" ht="11.25" customHeight="1" x14ac:dyDescent="0.2">
      <c r="A764" s="383" t="s">
        <v>120</v>
      </c>
      <c r="B764" s="384"/>
      <c r="C764" s="384"/>
      <c r="D764" s="384"/>
      <c r="E764" s="80">
        <f>SUM(F764:I764,'5.10b'!E764:H764)</f>
        <v>1371</v>
      </c>
      <c r="F764" s="67">
        <v>0</v>
      </c>
      <c r="G764" s="67">
        <v>0</v>
      </c>
      <c r="H764" s="67">
        <v>0</v>
      </c>
      <c r="I764" s="67">
        <v>0</v>
      </c>
      <c r="J764" s="148"/>
      <c r="K764" s="174"/>
      <c r="L764" s="175"/>
      <c r="M764" s="175"/>
      <c r="N764" s="175"/>
      <c r="O764" s="148"/>
      <c r="P764" s="148"/>
      <c r="Q764" s="148"/>
      <c r="R764" s="148"/>
      <c r="S764" s="173"/>
    </row>
    <row r="765" spans="1:19" ht="23.25" customHeight="1" x14ac:dyDescent="0.2">
      <c r="A765" s="380" t="s">
        <v>608</v>
      </c>
      <c r="B765" s="380"/>
      <c r="C765" s="380"/>
      <c r="D765" s="380"/>
      <c r="E765" s="80">
        <f>SUM(F765:I765,'5.10b'!E765:H765)</f>
        <v>1536004</v>
      </c>
      <c r="F765" s="67">
        <f>SUM(F766:F769)</f>
        <v>800288</v>
      </c>
      <c r="G765" s="67">
        <f>SUM(G766:G769)</f>
        <v>201689</v>
      </c>
      <c r="H765" s="67">
        <f>SUM(H766:H769)</f>
        <v>0</v>
      </c>
      <c r="I765" s="67">
        <f>SUM(I766:I769)</f>
        <v>4435</v>
      </c>
      <c r="J765" s="148"/>
      <c r="K765" s="172"/>
      <c r="L765" s="172"/>
      <c r="M765" s="172"/>
      <c r="N765" s="172"/>
      <c r="O765" s="148"/>
      <c r="P765" s="148"/>
      <c r="Q765" s="148"/>
      <c r="R765" s="148"/>
      <c r="S765" s="173"/>
    </row>
    <row r="766" spans="1:19" ht="23.25" customHeight="1" x14ac:dyDescent="0.2">
      <c r="A766" s="383" t="s">
        <v>134</v>
      </c>
      <c r="B766" s="384"/>
      <c r="C766" s="384"/>
      <c r="D766" s="384"/>
      <c r="E766" s="80">
        <f>SUM(F766:I766,'5.10b'!E766:H766)</f>
        <v>930545</v>
      </c>
      <c r="F766" s="67">
        <v>537261</v>
      </c>
      <c r="G766" s="67">
        <v>122580</v>
      </c>
      <c r="H766" s="67">
        <v>0</v>
      </c>
      <c r="I766" s="67">
        <v>3514</v>
      </c>
      <c r="J766" s="148"/>
      <c r="K766" s="174"/>
      <c r="L766" s="175"/>
      <c r="M766" s="175"/>
      <c r="N766" s="175"/>
      <c r="O766" s="148"/>
      <c r="P766" s="148"/>
      <c r="Q766" s="148"/>
      <c r="R766" s="148"/>
      <c r="S766" s="173"/>
    </row>
    <row r="767" spans="1:19" x14ac:dyDescent="0.2">
      <c r="A767" s="396" t="s">
        <v>281</v>
      </c>
      <c r="B767" s="384"/>
      <c r="C767" s="384"/>
      <c r="D767" s="384"/>
      <c r="E767" s="80">
        <f>SUM(F767:I767,'5.10b'!E767:H767)</f>
        <v>338790</v>
      </c>
      <c r="F767" s="67">
        <v>115810</v>
      </c>
      <c r="G767" s="67">
        <v>51341</v>
      </c>
      <c r="H767" s="67">
        <v>0</v>
      </c>
      <c r="I767" s="67">
        <v>0</v>
      </c>
      <c r="J767" s="148"/>
      <c r="K767" s="177"/>
      <c r="L767" s="175"/>
      <c r="M767" s="175"/>
      <c r="N767" s="175"/>
      <c r="O767" s="148"/>
      <c r="P767" s="148"/>
      <c r="Q767" s="148"/>
      <c r="R767" s="148"/>
      <c r="S767" s="173"/>
    </row>
    <row r="768" spans="1:19" x14ac:dyDescent="0.2">
      <c r="A768" s="383" t="s">
        <v>119</v>
      </c>
      <c r="B768" s="384"/>
      <c r="C768" s="384"/>
      <c r="D768" s="384"/>
      <c r="E768" s="80">
        <f>SUM(F768:I768,'5.10b'!E768:H768)</f>
        <v>188484</v>
      </c>
      <c r="F768" s="67">
        <v>114047</v>
      </c>
      <c r="G768" s="67">
        <v>9774</v>
      </c>
      <c r="H768" s="67">
        <v>0</v>
      </c>
      <c r="I768" s="67">
        <v>0</v>
      </c>
      <c r="J768" s="148"/>
      <c r="K768" s="174"/>
      <c r="L768" s="175"/>
      <c r="M768" s="175"/>
      <c r="N768" s="175"/>
      <c r="O768" s="148"/>
      <c r="P768" s="148"/>
      <c r="Q768" s="148"/>
      <c r="R768" s="148"/>
      <c r="S768" s="173"/>
    </row>
    <row r="769" spans="1:19" ht="11.25" customHeight="1" x14ac:dyDescent="0.2">
      <c r="A769" s="383" t="s">
        <v>120</v>
      </c>
      <c r="B769" s="384"/>
      <c r="C769" s="384"/>
      <c r="D769" s="384"/>
      <c r="E769" s="80">
        <f>SUM(F769:I769,'5.10b'!E769:H769)</f>
        <v>78185</v>
      </c>
      <c r="F769" s="67">
        <v>33170</v>
      </c>
      <c r="G769" s="67">
        <v>17994</v>
      </c>
      <c r="H769" s="67">
        <v>0</v>
      </c>
      <c r="I769" s="67">
        <v>921</v>
      </c>
      <c r="J769" s="148"/>
      <c r="K769" s="174"/>
      <c r="L769" s="175"/>
      <c r="M769" s="175"/>
      <c r="N769" s="175"/>
      <c r="O769" s="148"/>
      <c r="P769" s="148"/>
      <c r="Q769" s="148"/>
      <c r="R769" s="148"/>
      <c r="S769" s="173"/>
    </row>
    <row r="770" spans="1:19" ht="23.25" customHeight="1" x14ac:dyDescent="0.2">
      <c r="A770" s="380" t="s">
        <v>609</v>
      </c>
      <c r="B770" s="380"/>
      <c r="C770" s="380"/>
      <c r="D770" s="380"/>
      <c r="E770" s="80">
        <f>SUM(F770:I770,'5.10b'!E770:H770)</f>
        <v>47426</v>
      </c>
      <c r="F770" s="67">
        <f>SUM(F771:F772)</f>
        <v>0</v>
      </c>
      <c r="G770" s="67">
        <f>SUM(G771:G772)</f>
        <v>1533</v>
      </c>
      <c r="H770" s="67">
        <f>SUM(H771:H772)</f>
        <v>0</v>
      </c>
      <c r="I770" s="67">
        <f>SUM(I771:I772)</f>
        <v>0</v>
      </c>
      <c r="J770" s="148"/>
      <c r="K770" s="172"/>
      <c r="L770" s="172"/>
      <c r="M770" s="172"/>
      <c r="N770" s="172"/>
      <c r="O770" s="148"/>
      <c r="P770" s="148"/>
      <c r="Q770" s="148"/>
      <c r="R770" s="148"/>
      <c r="S770" s="173"/>
    </row>
    <row r="771" spans="1:19" ht="23.25" customHeight="1" x14ac:dyDescent="0.2">
      <c r="A771" s="383" t="s">
        <v>134</v>
      </c>
      <c r="B771" s="384"/>
      <c r="C771" s="384"/>
      <c r="D771" s="384"/>
      <c r="E771" s="80">
        <f>SUM(F771:I771,'5.10b'!E771:H771)</f>
        <v>45060</v>
      </c>
      <c r="F771" s="67">
        <v>0</v>
      </c>
      <c r="G771" s="67">
        <v>1533</v>
      </c>
      <c r="H771" s="67">
        <v>0</v>
      </c>
      <c r="I771" s="67">
        <v>0</v>
      </c>
      <c r="J771" s="148"/>
      <c r="K771" s="174"/>
      <c r="L771" s="175"/>
      <c r="M771" s="175"/>
      <c r="N771" s="175"/>
      <c r="O771" s="148"/>
      <c r="P771" s="148"/>
      <c r="Q771" s="148"/>
      <c r="R771" s="148"/>
      <c r="S771" s="173"/>
    </row>
    <row r="772" spans="1:19" ht="11.25" customHeight="1" x14ac:dyDescent="0.2">
      <c r="A772" s="383" t="s">
        <v>120</v>
      </c>
      <c r="B772" s="384"/>
      <c r="C772" s="384"/>
      <c r="D772" s="384"/>
      <c r="E772" s="80">
        <f>SUM(F772:I772,'5.10b'!E772:H772)</f>
        <v>2366</v>
      </c>
      <c r="F772" s="67">
        <v>0</v>
      </c>
      <c r="G772" s="67">
        <v>0</v>
      </c>
      <c r="H772" s="67">
        <v>0</v>
      </c>
      <c r="I772" s="67">
        <v>0</v>
      </c>
      <c r="J772" s="148"/>
      <c r="K772" s="174"/>
      <c r="L772" s="175"/>
      <c r="M772" s="175"/>
      <c r="N772" s="175"/>
      <c r="O772" s="148"/>
      <c r="P772" s="148"/>
      <c r="Q772" s="148"/>
      <c r="R772" s="148"/>
      <c r="S772" s="173"/>
    </row>
    <row r="773" spans="1:19" ht="23.25" customHeight="1" x14ac:dyDescent="0.2">
      <c r="A773" s="380" t="s">
        <v>610</v>
      </c>
      <c r="B773" s="380"/>
      <c r="C773" s="380"/>
      <c r="D773" s="380"/>
      <c r="E773" s="80">
        <f>SUM(F773:I773,'5.10b'!E773:H773)</f>
        <v>11313</v>
      </c>
      <c r="F773" s="67">
        <f>SUM(F774:F775)</f>
        <v>0</v>
      </c>
      <c r="G773" s="67">
        <f>SUM(G774:G775)</f>
        <v>0</v>
      </c>
      <c r="H773" s="67">
        <f>SUM(H774:H775)</f>
        <v>0</v>
      </c>
      <c r="I773" s="67">
        <f>SUM(I774:I775)</f>
        <v>0</v>
      </c>
      <c r="J773" s="148"/>
      <c r="K773" s="172"/>
      <c r="L773" s="172"/>
      <c r="M773" s="172"/>
      <c r="N773" s="172"/>
      <c r="O773" s="148"/>
      <c r="P773" s="148"/>
      <c r="Q773" s="148"/>
      <c r="R773" s="148"/>
      <c r="S773" s="173"/>
    </row>
    <row r="774" spans="1:19" ht="23.25" customHeight="1" x14ac:dyDescent="0.2">
      <c r="A774" s="383" t="s">
        <v>134</v>
      </c>
      <c r="B774" s="384"/>
      <c r="C774" s="384"/>
      <c r="D774" s="384"/>
      <c r="E774" s="80">
        <f>SUM(F774:I774,'5.10b'!E774:H774)</f>
        <v>10323</v>
      </c>
      <c r="F774" s="67">
        <v>0</v>
      </c>
      <c r="G774" s="67">
        <v>0</v>
      </c>
      <c r="H774" s="67">
        <v>0</v>
      </c>
      <c r="I774" s="67">
        <v>0</v>
      </c>
      <c r="J774" s="148"/>
      <c r="K774" s="174"/>
      <c r="L774" s="175"/>
      <c r="M774" s="175"/>
      <c r="N774" s="175"/>
      <c r="O774" s="148"/>
      <c r="P774" s="148"/>
      <c r="Q774" s="148"/>
      <c r="R774" s="148"/>
      <c r="S774" s="173"/>
    </row>
    <row r="775" spans="1:19" ht="11.25" customHeight="1" x14ac:dyDescent="0.2">
      <c r="A775" s="383" t="s">
        <v>120</v>
      </c>
      <c r="B775" s="384"/>
      <c r="C775" s="384"/>
      <c r="D775" s="384"/>
      <c r="E775" s="80">
        <f>SUM(F775:I775,'5.10b'!E775:H775)</f>
        <v>990</v>
      </c>
      <c r="F775" s="67">
        <v>0</v>
      </c>
      <c r="G775" s="67">
        <v>0</v>
      </c>
      <c r="H775" s="67">
        <v>0</v>
      </c>
      <c r="I775" s="67">
        <v>0</v>
      </c>
      <c r="J775" s="148"/>
      <c r="K775" s="174"/>
      <c r="L775" s="175"/>
      <c r="M775" s="175"/>
      <c r="N775" s="175"/>
      <c r="O775" s="148"/>
      <c r="P775" s="148"/>
      <c r="Q775" s="148"/>
      <c r="R775" s="148"/>
      <c r="S775" s="173"/>
    </row>
    <row r="776" spans="1:19" ht="23.25" customHeight="1" x14ac:dyDescent="0.2">
      <c r="A776" s="380" t="s">
        <v>611</v>
      </c>
      <c r="B776" s="380"/>
      <c r="C776" s="380"/>
      <c r="D776" s="380"/>
      <c r="E776" s="80">
        <f>SUM(F776:I776,'5.10b'!E776:H776)</f>
        <v>25120</v>
      </c>
      <c r="F776" s="67">
        <f>SUM(F777:F779)</f>
        <v>15045</v>
      </c>
      <c r="G776" s="67">
        <f>SUM(G777:G779)</f>
        <v>0</v>
      </c>
      <c r="H776" s="67">
        <f>SUM(H777:H779)</f>
        <v>0</v>
      </c>
      <c r="I776" s="67">
        <f>SUM(I777:I779)</f>
        <v>0</v>
      </c>
      <c r="J776" s="148"/>
      <c r="K776" s="172"/>
      <c r="L776" s="172"/>
      <c r="M776" s="172"/>
      <c r="N776" s="172"/>
      <c r="O776" s="148"/>
      <c r="P776" s="148"/>
      <c r="Q776" s="148"/>
      <c r="R776" s="148"/>
      <c r="S776" s="173"/>
    </row>
    <row r="777" spans="1:19" ht="23.25" customHeight="1" x14ac:dyDescent="0.2">
      <c r="A777" s="383" t="s">
        <v>134</v>
      </c>
      <c r="B777" s="384"/>
      <c r="C777" s="384"/>
      <c r="D777" s="384"/>
      <c r="E777" s="80">
        <f>SUM(F777:I777,'5.10b'!E777:H777)</f>
        <v>19324</v>
      </c>
      <c r="F777" s="67">
        <v>10029</v>
      </c>
      <c r="G777" s="67">
        <v>0</v>
      </c>
      <c r="H777" s="67">
        <v>0</v>
      </c>
      <c r="I777" s="67">
        <v>0</v>
      </c>
      <c r="J777" s="148"/>
      <c r="K777" s="174"/>
      <c r="L777" s="175"/>
      <c r="M777" s="175"/>
      <c r="N777" s="175"/>
      <c r="O777" s="148"/>
      <c r="P777" s="148"/>
      <c r="Q777" s="148"/>
      <c r="R777" s="148"/>
      <c r="S777" s="173"/>
    </row>
    <row r="778" spans="1:19" x14ac:dyDescent="0.2">
      <c r="A778" s="383" t="s">
        <v>119</v>
      </c>
      <c r="B778" s="384"/>
      <c r="C778" s="384"/>
      <c r="D778" s="384"/>
      <c r="E778" s="80">
        <f>SUM(F778:I778,'5.10b'!E778:H778)</f>
        <v>5016</v>
      </c>
      <c r="F778" s="67">
        <v>5016</v>
      </c>
      <c r="G778" s="67">
        <v>0</v>
      </c>
      <c r="H778" s="67">
        <v>0</v>
      </c>
      <c r="I778" s="67">
        <v>0</v>
      </c>
      <c r="J778" s="148"/>
      <c r="K778" s="174"/>
      <c r="L778" s="175"/>
      <c r="M778" s="175"/>
      <c r="N778" s="175"/>
      <c r="O778" s="148"/>
      <c r="P778" s="148"/>
      <c r="Q778" s="148"/>
      <c r="R778" s="148"/>
      <c r="S778" s="173"/>
    </row>
    <row r="779" spans="1:19" ht="11.25" customHeight="1" x14ac:dyDescent="0.2">
      <c r="A779" s="383" t="s">
        <v>120</v>
      </c>
      <c r="B779" s="384"/>
      <c r="C779" s="384"/>
      <c r="D779" s="384"/>
      <c r="E779" s="80">
        <f>SUM(F779:I779,'5.10b'!E779:H779)</f>
        <v>780</v>
      </c>
      <c r="F779" s="67">
        <v>0</v>
      </c>
      <c r="G779" s="67">
        <v>0</v>
      </c>
      <c r="H779" s="67">
        <v>0</v>
      </c>
      <c r="I779" s="67">
        <v>0</v>
      </c>
      <c r="J779" s="148"/>
      <c r="K779" s="174"/>
      <c r="L779" s="175"/>
      <c r="M779" s="175"/>
      <c r="N779" s="175"/>
      <c r="O779" s="148"/>
      <c r="P779" s="148"/>
      <c r="Q779" s="148"/>
      <c r="R779" s="148"/>
      <c r="S779" s="173"/>
    </row>
    <row r="780" spans="1:19" ht="23.25" customHeight="1" x14ac:dyDescent="0.2">
      <c r="A780" s="380" t="s">
        <v>612</v>
      </c>
      <c r="B780" s="380"/>
      <c r="C780" s="380"/>
      <c r="D780" s="380"/>
      <c r="E780" s="80">
        <f>SUM(F780:I780,'5.10b'!E780:H780)</f>
        <v>20763</v>
      </c>
      <c r="F780" s="67">
        <f>SUM(F781:F782)</f>
        <v>0</v>
      </c>
      <c r="G780" s="67">
        <f>SUM(G781:G782)</f>
        <v>0</v>
      </c>
      <c r="H780" s="67">
        <f>SUM(H781:H782)</f>
        <v>0</v>
      </c>
      <c r="I780" s="67">
        <f>SUM(I781:I782)</f>
        <v>0</v>
      </c>
      <c r="J780" s="148"/>
      <c r="K780" s="172"/>
      <c r="L780" s="172"/>
      <c r="M780" s="172"/>
      <c r="N780" s="172"/>
      <c r="O780" s="148"/>
      <c r="P780" s="148"/>
      <c r="Q780" s="148"/>
      <c r="R780" s="148"/>
      <c r="S780" s="173"/>
    </row>
    <row r="781" spans="1:19" ht="23.25" customHeight="1" x14ac:dyDescent="0.2">
      <c r="A781" s="383" t="s">
        <v>134</v>
      </c>
      <c r="B781" s="384"/>
      <c r="C781" s="384"/>
      <c r="D781" s="384"/>
      <c r="E781" s="80">
        <f>SUM(F781:I781,'5.10b'!E781:H781)</f>
        <v>18872</v>
      </c>
      <c r="F781" s="67">
        <v>0</v>
      </c>
      <c r="G781" s="67">
        <v>0</v>
      </c>
      <c r="H781" s="67">
        <v>0</v>
      </c>
      <c r="I781" s="67">
        <v>0</v>
      </c>
      <c r="J781" s="148"/>
      <c r="K781" s="174"/>
      <c r="L781" s="175"/>
      <c r="M781" s="175"/>
      <c r="N781" s="175"/>
      <c r="O781" s="148"/>
      <c r="P781" s="148"/>
      <c r="Q781" s="148"/>
      <c r="R781" s="148"/>
      <c r="S781" s="173"/>
    </row>
    <row r="782" spans="1:19" x14ac:dyDescent="0.2">
      <c r="A782" s="383" t="s">
        <v>120</v>
      </c>
      <c r="B782" s="384"/>
      <c r="C782" s="384"/>
      <c r="D782" s="384"/>
      <c r="E782" s="80">
        <f>SUM(F782:I782,'5.10b'!E782:H782)</f>
        <v>1891</v>
      </c>
      <c r="F782" s="67">
        <v>0</v>
      </c>
      <c r="G782" s="67">
        <v>0</v>
      </c>
      <c r="H782" s="67">
        <v>0</v>
      </c>
      <c r="I782" s="67">
        <v>0</v>
      </c>
      <c r="J782" s="148"/>
      <c r="K782" s="174"/>
      <c r="L782" s="175"/>
      <c r="M782" s="175"/>
      <c r="N782" s="175"/>
      <c r="O782" s="148"/>
      <c r="P782" s="148"/>
      <c r="Q782" s="148"/>
      <c r="R782" s="148"/>
      <c r="S782" s="173"/>
    </row>
    <row r="783" spans="1:19" ht="23.25" customHeight="1" x14ac:dyDescent="0.2">
      <c r="A783" s="380" t="s">
        <v>613</v>
      </c>
      <c r="B783" s="380"/>
      <c r="C783" s="380"/>
      <c r="D783" s="380"/>
      <c r="E783" s="80">
        <f>SUM(F783:I783,'5.10b'!E783:H783)</f>
        <v>22521</v>
      </c>
      <c r="F783" s="67">
        <f>SUM(F784:F784)</f>
        <v>0</v>
      </c>
      <c r="G783" s="67">
        <f>SUM(G784:G784)</f>
        <v>0</v>
      </c>
      <c r="H783" s="67">
        <f>SUM(H784:H784)</f>
        <v>0</v>
      </c>
      <c r="I783" s="67">
        <f>SUM(I784:I784)</f>
        <v>0</v>
      </c>
      <c r="J783" s="148"/>
      <c r="K783" s="172"/>
      <c r="L783" s="172"/>
      <c r="M783" s="172"/>
      <c r="N783" s="172"/>
      <c r="O783" s="148"/>
      <c r="P783" s="148"/>
      <c r="Q783" s="148"/>
      <c r="R783" s="148"/>
      <c r="S783" s="173"/>
    </row>
    <row r="784" spans="1:19" ht="23.25" customHeight="1" x14ac:dyDescent="0.2">
      <c r="A784" s="383" t="s">
        <v>134</v>
      </c>
      <c r="B784" s="384"/>
      <c r="C784" s="384"/>
      <c r="D784" s="384"/>
      <c r="E784" s="80">
        <f>SUM(F784:I784,'5.10b'!E784:H784)</f>
        <v>22521</v>
      </c>
      <c r="F784" s="67">
        <v>0</v>
      </c>
      <c r="G784" s="67">
        <v>0</v>
      </c>
      <c r="H784" s="67">
        <v>0</v>
      </c>
      <c r="I784" s="67">
        <v>0</v>
      </c>
      <c r="J784" s="148"/>
      <c r="K784" s="174"/>
      <c r="L784" s="175"/>
      <c r="M784" s="175"/>
      <c r="N784" s="175"/>
      <c r="O784" s="148"/>
      <c r="P784" s="148"/>
      <c r="Q784" s="148"/>
      <c r="R784" s="148"/>
      <c r="S784" s="173"/>
    </row>
    <row r="785" spans="1:19" ht="23.25" customHeight="1" x14ac:dyDescent="0.2">
      <c r="A785" s="380" t="s">
        <v>614</v>
      </c>
      <c r="B785" s="380"/>
      <c r="C785" s="380"/>
      <c r="D785" s="380"/>
      <c r="E785" s="80">
        <f>SUM(F785:I785,'5.10b'!E785:H785)</f>
        <v>21952</v>
      </c>
      <c r="F785" s="67">
        <f>SUM(F786:F787)</f>
        <v>0</v>
      </c>
      <c r="G785" s="67">
        <f>SUM(G786:G787)</f>
        <v>0</v>
      </c>
      <c r="H785" s="67">
        <f>SUM(H786:H787)</f>
        <v>0</v>
      </c>
      <c r="I785" s="67">
        <f>SUM(I786:I787)</f>
        <v>0</v>
      </c>
      <c r="J785" s="148"/>
      <c r="K785" s="172"/>
      <c r="L785" s="172"/>
      <c r="M785" s="172"/>
      <c r="N785" s="172"/>
      <c r="O785" s="148"/>
      <c r="P785" s="148"/>
      <c r="Q785" s="148"/>
      <c r="R785" s="148"/>
      <c r="S785" s="173"/>
    </row>
    <row r="786" spans="1:19" ht="23.25" customHeight="1" x14ac:dyDescent="0.2">
      <c r="A786" s="383" t="s">
        <v>134</v>
      </c>
      <c r="B786" s="384"/>
      <c r="C786" s="384"/>
      <c r="D786" s="384"/>
      <c r="E786" s="80">
        <f>SUM(F786:I786,'5.10b'!E786:H786)</f>
        <v>19115</v>
      </c>
      <c r="F786" s="67">
        <v>0</v>
      </c>
      <c r="G786" s="67">
        <v>0</v>
      </c>
      <c r="H786" s="67">
        <v>0</v>
      </c>
      <c r="I786" s="67">
        <v>0</v>
      </c>
      <c r="J786" s="148"/>
      <c r="K786" s="174"/>
      <c r="L786" s="175"/>
      <c r="M786" s="175"/>
      <c r="N786" s="175"/>
      <c r="O786" s="148"/>
      <c r="P786" s="148"/>
      <c r="Q786" s="148"/>
      <c r="R786" s="148"/>
      <c r="S786" s="173"/>
    </row>
    <row r="787" spans="1:19" ht="11.25" customHeight="1" x14ac:dyDescent="0.2">
      <c r="A787" s="383" t="s">
        <v>120</v>
      </c>
      <c r="B787" s="384"/>
      <c r="C787" s="384"/>
      <c r="D787" s="384"/>
      <c r="E787" s="80">
        <f>SUM(F787:I787,'5.10b'!E787:H787)</f>
        <v>2837</v>
      </c>
      <c r="F787" s="67">
        <v>0</v>
      </c>
      <c r="G787" s="67">
        <v>0</v>
      </c>
      <c r="H787" s="67">
        <v>0</v>
      </c>
      <c r="I787" s="67">
        <v>0</v>
      </c>
      <c r="J787" s="148"/>
      <c r="K787" s="174"/>
      <c r="L787" s="175"/>
      <c r="M787" s="175"/>
      <c r="N787" s="175"/>
      <c r="O787" s="148"/>
      <c r="P787" s="148"/>
      <c r="Q787" s="148"/>
      <c r="R787" s="148"/>
      <c r="S787" s="173"/>
    </row>
    <row r="788" spans="1:19" ht="23.25" customHeight="1" x14ac:dyDescent="0.2">
      <c r="A788" s="380" t="s">
        <v>615</v>
      </c>
      <c r="B788" s="380"/>
      <c r="C788" s="380"/>
      <c r="D788" s="380"/>
      <c r="E788" s="80">
        <f>SUM(F788:I788,'5.10b'!E788:H788)</f>
        <v>15935</v>
      </c>
      <c r="F788" s="67">
        <f>SUM(F789:F790)</f>
        <v>0</v>
      </c>
      <c r="G788" s="67">
        <f>SUM(G789:G790)</f>
        <v>0</v>
      </c>
      <c r="H788" s="67">
        <f>SUM(H789:H790)</f>
        <v>0</v>
      </c>
      <c r="I788" s="67">
        <f>SUM(I789:I790)</f>
        <v>0</v>
      </c>
      <c r="J788" s="148"/>
      <c r="K788" s="172"/>
      <c r="L788" s="172"/>
      <c r="M788" s="172"/>
      <c r="N788" s="172"/>
      <c r="O788" s="148"/>
      <c r="P788" s="148"/>
      <c r="Q788" s="148"/>
      <c r="R788" s="148"/>
      <c r="S788" s="173"/>
    </row>
    <row r="789" spans="1:19" ht="23.25" customHeight="1" x14ac:dyDescent="0.2">
      <c r="A789" s="383" t="s">
        <v>134</v>
      </c>
      <c r="B789" s="384"/>
      <c r="C789" s="384"/>
      <c r="D789" s="384"/>
      <c r="E789" s="80">
        <f>SUM(F789:I789,'5.10b'!E789:H789)</f>
        <v>14512</v>
      </c>
      <c r="F789" s="67">
        <v>0</v>
      </c>
      <c r="G789" s="67">
        <v>0</v>
      </c>
      <c r="H789" s="67">
        <v>0</v>
      </c>
      <c r="I789" s="67">
        <v>0</v>
      </c>
      <c r="J789" s="148"/>
      <c r="K789" s="174"/>
      <c r="L789" s="175"/>
      <c r="M789" s="175"/>
      <c r="N789" s="175"/>
      <c r="O789" s="148"/>
      <c r="P789" s="148"/>
      <c r="Q789" s="148"/>
      <c r="R789" s="148"/>
      <c r="S789" s="173"/>
    </row>
    <row r="790" spans="1:19" x14ac:dyDescent="0.2">
      <c r="A790" s="383" t="s">
        <v>120</v>
      </c>
      <c r="B790" s="384"/>
      <c r="C790" s="384"/>
      <c r="D790" s="384"/>
      <c r="E790" s="80">
        <f>SUM(F790:I790,'5.10b'!E790:H790)</f>
        <v>1423</v>
      </c>
      <c r="F790" s="67">
        <v>0</v>
      </c>
      <c r="G790" s="67">
        <v>0</v>
      </c>
      <c r="H790" s="67">
        <v>0</v>
      </c>
      <c r="I790" s="67">
        <v>0</v>
      </c>
      <c r="J790" s="148"/>
      <c r="K790" s="174"/>
      <c r="L790" s="175"/>
      <c r="M790" s="175"/>
      <c r="N790" s="175"/>
      <c r="O790" s="148"/>
      <c r="P790" s="148"/>
      <c r="Q790" s="148"/>
      <c r="R790" s="148"/>
      <c r="S790" s="173"/>
    </row>
    <row r="791" spans="1:19" ht="23.25" customHeight="1" x14ac:dyDescent="0.2">
      <c r="A791" s="380" t="s">
        <v>616</v>
      </c>
      <c r="B791" s="380"/>
      <c r="C791" s="380"/>
      <c r="D791" s="380"/>
      <c r="E791" s="80">
        <f>SUM(F791:I791,'5.10b'!E791:H791)</f>
        <v>126987</v>
      </c>
      <c r="F791" s="67">
        <f>SUM(F792:F795)</f>
        <v>0</v>
      </c>
      <c r="G791" s="67">
        <f>SUM(G792:G795)</f>
        <v>6315</v>
      </c>
      <c r="H791" s="67">
        <f>SUM(H792:H795)</f>
        <v>0</v>
      </c>
      <c r="I791" s="67">
        <f>SUM(I792:I795)</f>
        <v>0</v>
      </c>
      <c r="J791" s="148"/>
      <c r="K791" s="172"/>
      <c r="L791" s="172"/>
      <c r="M791" s="172"/>
      <c r="N791" s="172"/>
      <c r="O791" s="148"/>
      <c r="P791" s="148"/>
      <c r="Q791" s="148"/>
      <c r="R791" s="148"/>
      <c r="S791" s="173"/>
    </row>
    <row r="792" spans="1:19" ht="23.25" customHeight="1" x14ac:dyDescent="0.2">
      <c r="A792" s="383" t="s">
        <v>134</v>
      </c>
      <c r="B792" s="384"/>
      <c r="C792" s="384"/>
      <c r="D792" s="384"/>
      <c r="E792" s="80">
        <f>SUM(F792:I792,'5.10b'!E792:H792)</f>
        <v>101515</v>
      </c>
      <c r="F792" s="67">
        <v>0</v>
      </c>
      <c r="G792" s="67">
        <v>6315</v>
      </c>
      <c r="H792" s="67">
        <v>0</v>
      </c>
      <c r="I792" s="67">
        <v>0</v>
      </c>
      <c r="J792" s="148"/>
      <c r="K792" s="174"/>
      <c r="L792" s="175"/>
      <c r="M792" s="175"/>
      <c r="N792" s="175"/>
      <c r="O792" s="148"/>
      <c r="P792" s="148"/>
      <c r="Q792" s="148"/>
      <c r="R792" s="148"/>
      <c r="S792" s="173"/>
    </row>
    <row r="793" spans="1:19" x14ac:dyDescent="0.2">
      <c r="A793" s="396" t="s">
        <v>281</v>
      </c>
      <c r="B793" s="384"/>
      <c r="C793" s="384"/>
      <c r="D793" s="384"/>
      <c r="E793" s="80">
        <f>SUM(F793:I793,'5.10b'!E793:H793)</f>
        <v>6529</v>
      </c>
      <c r="F793" s="67">
        <v>0</v>
      </c>
      <c r="G793" s="67">
        <v>0</v>
      </c>
      <c r="H793" s="67">
        <v>0</v>
      </c>
      <c r="I793" s="67">
        <v>0</v>
      </c>
      <c r="J793" s="148"/>
      <c r="K793" s="177"/>
      <c r="L793" s="175"/>
      <c r="M793" s="175"/>
      <c r="N793" s="175"/>
      <c r="O793" s="148"/>
      <c r="P793" s="148"/>
      <c r="Q793" s="148"/>
      <c r="R793" s="148"/>
      <c r="S793" s="173"/>
    </row>
    <row r="794" spans="1:19" x14ac:dyDescent="0.2">
      <c r="A794" s="383" t="s">
        <v>119</v>
      </c>
      <c r="B794" s="384"/>
      <c r="C794" s="384"/>
      <c r="D794" s="384"/>
      <c r="E794" s="80">
        <f>SUM(F794:I794,'5.10b'!E794:H794)</f>
        <v>11080</v>
      </c>
      <c r="F794" s="67">
        <v>0</v>
      </c>
      <c r="G794" s="67">
        <v>0</v>
      </c>
      <c r="H794" s="67">
        <v>0</v>
      </c>
      <c r="I794" s="67">
        <v>0</v>
      </c>
      <c r="J794" s="148"/>
      <c r="K794" s="174"/>
      <c r="L794" s="175"/>
      <c r="M794" s="175"/>
      <c r="N794" s="175"/>
      <c r="O794" s="148"/>
      <c r="P794" s="148"/>
      <c r="Q794" s="148"/>
      <c r="R794" s="148"/>
      <c r="S794" s="173"/>
    </row>
    <row r="795" spans="1:19" x14ac:dyDescent="0.2">
      <c r="A795" s="383" t="s">
        <v>120</v>
      </c>
      <c r="B795" s="384"/>
      <c r="C795" s="384"/>
      <c r="D795" s="384"/>
      <c r="E795" s="80">
        <f>SUM(F795:I795,'5.10b'!E795:H795)</f>
        <v>7863</v>
      </c>
      <c r="F795" s="67">
        <v>0</v>
      </c>
      <c r="G795" s="67">
        <v>0</v>
      </c>
      <c r="H795" s="67">
        <v>0</v>
      </c>
      <c r="I795" s="67">
        <v>0</v>
      </c>
      <c r="J795" s="148"/>
      <c r="K795" s="174"/>
      <c r="L795" s="175"/>
      <c r="M795" s="175"/>
      <c r="N795" s="175"/>
      <c r="O795" s="148"/>
      <c r="P795" s="148"/>
      <c r="Q795" s="148"/>
      <c r="R795" s="148"/>
      <c r="S795" s="173"/>
    </row>
    <row r="796" spans="1:19" ht="34.5" customHeight="1" x14ac:dyDescent="0.2">
      <c r="A796" s="339" t="s">
        <v>617</v>
      </c>
      <c r="B796" s="380"/>
      <c r="C796" s="380"/>
      <c r="D796" s="380"/>
      <c r="E796" s="80">
        <f>SUM(F796:I796,'5.10b'!E796:H796)</f>
        <v>24642</v>
      </c>
      <c r="F796" s="67">
        <f>SUM(F797:F797)</f>
        <v>0</v>
      </c>
      <c r="G796" s="67">
        <f>SUM(G797:G797)</f>
        <v>0</v>
      </c>
      <c r="H796" s="67">
        <f>SUM(H797:H797)</f>
        <v>0</v>
      </c>
      <c r="I796" s="67">
        <f>SUM(I797:I797)</f>
        <v>0</v>
      </c>
      <c r="J796" s="148"/>
      <c r="K796" s="180"/>
      <c r="L796" s="172"/>
      <c r="M796" s="172"/>
      <c r="N796" s="172"/>
      <c r="O796" s="148"/>
      <c r="P796" s="148"/>
      <c r="Q796" s="148"/>
      <c r="R796" s="148"/>
      <c r="S796" s="173"/>
    </row>
    <row r="797" spans="1:19" ht="23.25" customHeight="1" x14ac:dyDescent="0.2">
      <c r="A797" s="383" t="s">
        <v>134</v>
      </c>
      <c r="B797" s="384"/>
      <c r="C797" s="384"/>
      <c r="D797" s="384"/>
      <c r="E797" s="80">
        <f>SUM(F797:I797,'5.10b'!E797:H797)</f>
        <v>24642</v>
      </c>
      <c r="F797" s="67">
        <v>0</v>
      </c>
      <c r="G797" s="67">
        <v>0</v>
      </c>
      <c r="H797" s="67">
        <v>0</v>
      </c>
      <c r="I797" s="67">
        <v>0</v>
      </c>
      <c r="J797" s="148"/>
      <c r="K797" s="174"/>
      <c r="L797" s="175"/>
      <c r="M797" s="175"/>
      <c r="N797" s="175"/>
      <c r="O797" s="148"/>
      <c r="P797" s="148"/>
      <c r="Q797" s="148"/>
      <c r="R797" s="148"/>
      <c r="S797" s="173"/>
    </row>
    <row r="798" spans="1:19" ht="23.25" customHeight="1" x14ac:dyDescent="0.2">
      <c r="A798" s="380" t="s">
        <v>618</v>
      </c>
      <c r="B798" s="380"/>
      <c r="C798" s="380"/>
      <c r="D798" s="380"/>
      <c r="E798" s="80">
        <f>SUM(F798:I798,'5.10b'!E798:H798)</f>
        <v>17140</v>
      </c>
      <c r="F798" s="67">
        <f>SUM(F799:F800)</f>
        <v>0</v>
      </c>
      <c r="G798" s="67">
        <f>SUM(G799:G800)</f>
        <v>0</v>
      </c>
      <c r="H798" s="67">
        <f>SUM(H799:H800)</f>
        <v>0</v>
      </c>
      <c r="I798" s="67">
        <f>SUM(I799:I800)</f>
        <v>0</v>
      </c>
      <c r="J798" s="148"/>
      <c r="K798" s="172"/>
      <c r="L798" s="172"/>
      <c r="M798" s="172"/>
      <c r="N798" s="172"/>
      <c r="O798" s="148"/>
      <c r="P798" s="148"/>
      <c r="Q798" s="148"/>
      <c r="R798" s="148"/>
      <c r="S798" s="173"/>
    </row>
    <row r="799" spans="1:19" ht="23.25" customHeight="1" x14ac:dyDescent="0.2">
      <c r="A799" s="383" t="s">
        <v>134</v>
      </c>
      <c r="B799" s="384"/>
      <c r="C799" s="384"/>
      <c r="D799" s="384"/>
      <c r="E799" s="80">
        <f>SUM(F799:I799,'5.10b'!E799:H799)</f>
        <v>16551</v>
      </c>
      <c r="F799" s="67">
        <v>0</v>
      </c>
      <c r="G799" s="67">
        <v>0</v>
      </c>
      <c r="H799" s="67">
        <v>0</v>
      </c>
      <c r="I799" s="67">
        <v>0</v>
      </c>
      <c r="J799" s="148"/>
      <c r="K799" s="174"/>
      <c r="L799" s="175"/>
      <c r="M799" s="175"/>
      <c r="N799" s="175"/>
      <c r="O799" s="148"/>
      <c r="P799" s="148"/>
      <c r="Q799" s="148"/>
      <c r="R799" s="148"/>
      <c r="S799" s="173"/>
    </row>
    <row r="800" spans="1:19" ht="11.25" customHeight="1" x14ac:dyDescent="0.2">
      <c r="A800" s="383" t="s">
        <v>120</v>
      </c>
      <c r="B800" s="384"/>
      <c r="C800" s="384"/>
      <c r="D800" s="384"/>
      <c r="E800" s="80">
        <f>SUM(F800:I800,'5.10b'!E800:H800)</f>
        <v>589</v>
      </c>
      <c r="F800" s="67">
        <v>0</v>
      </c>
      <c r="G800" s="67">
        <v>0</v>
      </c>
      <c r="H800" s="67">
        <v>0</v>
      </c>
      <c r="I800" s="67">
        <v>0</v>
      </c>
      <c r="J800" s="148"/>
      <c r="K800" s="174"/>
      <c r="L800" s="175"/>
      <c r="M800" s="175"/>
      <c r="N800" s="175"/>
      <c r="O800" s="148"/>
      <c r="P800" s="148"/>
      <c r="Q800" s="148"/>
      <c r="R800" s="148"/>
      <c r="S800" s="173"/>
    </row>
    <row r="801" spans="1:9" x14ac:dyDescent="0.2">
      <c r="A801" s="335"/>
      <c r="B801" s="335"/>
      <c r="C801" s="335"/>
      <c r="D801" s="335"/>
      <c r="E801" s="61"/>
      <c r="F801" s="61"/>
      <c r="G801" s="61"/>
      <c r="H801" s="61"/>
      <c r="I801" s="70"/>
    </row>
    <row r="802" spans="1:9" x14ac:dyDescent="0.2">
      <c r="A802" s="100"/>
      <c r="B802" s="100"/>
      <c r="C802" s="100"/>
      <c r="D802" s="100"/>
      <c r="E802" s="63"/>
      <c r="F802" s="63"/>
      <c r="G802" s="63"/>
      <c r="H802" s="63"/>
      <c r="I802" s="72"/>
    </row>
    <row r="803" spans="1:9" hidden="1" x14ac:dyDescent="0.2">
      <c r="A803" s="71" t="s">
        <v>153</v>
      </c>
      <c r="B803" s="71"/>
      <c r="C803" s="71"/>
      <c r="D803" s="71"/>
      <c r="F803" s="71"/>
      <c r="G803" s="71"/>
      <c r="H803" s="71"/>
      <c r="I803" s="71"/>
    </row>
  </sheetData>
  <mergeCells count="797">
    <mergeCell ref="A801:D801"/>
    <mergeCell ref="A798:D798"/>
    <mergeCell ref="A799:D799"/>
    <mergeCell ref="A800:D800"/>
    <mergeCell ref="A792:D792"/>
    <mergeCell ref="A794:D794"/>
    <mergeCell ref="A793:D793"/>
    <mergeCell ref="A795:D795"/>
    <mergeCell ref="A796:D796"/>
    <mergeCell ref="A780:D780"/>
    <mergeCell ref="A781:D781"/>
    <mergeCell ref="A782:D782"/>
    <mergeCell ref="A783:D783"/>
    <mergeCell ref="A784:D784"/>
    <mergeCell ref="A797:D797"/>
    <mergeCell ref="A791:D791"/>
    <mergeCell ref="A788:D788"/>
    <mergeCell ref="A789:D789"/>
    <mergeCell ref="A790:D790"/>
    <mergeCell ref="A785:D785"/>
    <mergeCell ref="A786:D786"/>
    <mergeCell ref="A787:D787"/>
    <mergeCell ref="A773:D773"/>
    <mergeCell ref="A774:D774"/>
    <mergeCell ref="A775:D775"/>
    <mergeCell ref="A776:D776"/>
    <mergeCell ref="A777:D777"/>
    <mergeCell ref="A778:D778"/>
    <mergeCell ref="A779:D779"/>
    <mergeCell ref="A767:D767"/>
    <mergeCell ref="A768:D768"/>
    <mergeCell ref="A769:D769"/>
    <mergeCell ref="A770:D770"/>
    <mergeCell ref="A771:D771"/>
    <mergeCell ref="A772:D772"/>
    <mergeCell ref="A761:D761"/>
    <mergeCell ref="A762:D762"/>
    <mergeCell ref="A763:D763"/>
    <mergeCell ref="A764:D764"/>
    <mergeCell ref="A765:D765"/>
    <mergeCell ref="A766:D766"/>
    <mergeCell ref="A756:D756"/>
    <mergeCell ref="A757:D757"/>
    <mergeCell ref="A758:D758"/>
    <mergeCell ref="A759:D759"/>
    <mergeCell ref="A760:D760"/>
    <mergeCell ref="A750:D750"/>
    <mergeCell ref="A751:D751"/>
    <mergeCell ref="A752:D752"/>
    <mergeCell ref="A753:D753"/>
    <mergeCell ref="A754:D754"/>
    <mergeCell ref="A755:D755"/>
    <mergeCell ref="A744:D744"/>
    <mergeCell ref="A745:D745"/>
    <mergeCell ref="A746:D746"/>
    <mergeCell ref="A747:D747"/>
    <mergeCell ref="A748:D748"/>
    <mergeCell ref="A749:D749"/>
    <mergeCell ref="A738:D738"/>
    <mergeCell ref="A739:D739"/>
    <mergeCell ref="A740:D740"/>
    <mergeCell ref="A741:D741"/>
    <mergeCell ref="A742:D742"/>
    <mergeCell ref="A743:D743"/>
    <mergeCell ref="A730:D730"/>
    <mergeCell ref="A731:D731"/>
    <mergeCell ref="A732:D732"/>
    <mergeCell ref="A735:D735"/>
    <mergeCell ref="A736:D736"/>
    <mergeCell ref="A737:D737"/>
    <mergeCell ref="A734:D734"/>
    <mergeCell ref="A733:D733"/>
    <mergeCell ref="A726:D726"/>
    <mergeCell ref="A727:D727"/>
    <mergeCell ref="A728:D728"/>
    <mergeCell ref="A729:D729"/>
    <mergeCell ref="A722:D722"/>
    <mergeCell ref="A723:D723"/>
    <mergeCell ref="A724:D724"/>
    <mergeCell ref="A725:D725"/>
    <mergeCell ref="A718:D718"/>
    <mergeCell ref="A719:D719"/>
    <mergeCell ref="A720:D720"/>
    <mergeCell ref="A721:D721"/>
    <mergeCell ref="A712:D712"/>
    <mergeCell ref="A713:D713"/>
    <mergeCell ref="A714:D714"/>
    <mergeCell ref="A715:D715"/>
    <mergeCell ref="A716:D716"/>
    <mergeCell ref="A717:D717"/>
    <mergeCell ref="A707:D707"/>
    <mergeCell ref="A708:D708"/>
    <mergeCell ref="A709:D709"/>
    <mergeCell ref="A710:D710"/>
    <mergeCell ref="A711:D711"/>
    <mergeCell ref="A703:D703"/>
    <mergeCell ref="A704:D704"/>
    <mergeCell ref="A705:D705"/>
    <mergeCell ref="A706:D706"/>
    <mergeCell ref="A697:D697"/>
    <mergeCell ref="A698:D698"/>
    <mergeCell ref="A699:D699"/>
    <mergeCell ref="A700:D700"/>
    <mergeCell ref="A701:D701"/>
    <mergeCell ref="A702:D702"/>
    <mergeCell ref="A693:D693"/>
    <mergeCell ref="A694:D694"/>
    <mergeCell ref="A695:D695"/>
    <mergeCell ref="A696:D696"/>
    <mergeCell ref="A688:D688"/>
    <mergeCell ref="A689:D689"/>
    <mergeCell ref="A690:D690"/>
    <mergeCell ref="A691:D691"/>
    <mergeCell ref="A692:D692"/>
    <mergeCell ref="A677:D677"/>
    <mergeCell ref="A685:D685"/>
    <mergeCell ref="A686:D686"/>
    <mergeCell ref="A687:D687"/>
    <mergeCell ref="A682:D682"/>
    <mergeCell ref="A683:D683"/>
    <mergeCell ref="A684:D684"/>
    <mergeCell ref="A671:D671"/>
    <mergeCell ref="A678:D678"/>
    <mergeCell ref="A679:D679"/>
    <mergeCell ref="A680:D680"/>
    <mergeCell ref="A681:D681"/>
    <mergeCell ref="A672:D672"/>
    <mergeCell ref="A673:D673"/>
    <mergeCell ref="A674:D674"/>
    <mergeCell ref="A675:D675"/>
    <mergeCell ref="A676:D676"/>
    <mergeCell ref="A666:D666"/>
    <mergeCell ref="A667:D667"/>
    <mergeCell ref="A668:D668"/>
    <mergeCell ref="A669:D669"/>
    <mergeCell ref="A670:D670"/>
    <mergeCell ref="A664:D664"/>
    <mergeCell ref="A665:D665"/>
    <mergeCell ref="A661:D661"/>
    <mergeCell ref="A662:D662"/>
    <mergeCell ref="A663:D663"/>
    <mergeCell ref="A657:D657"/>
    <mergeCell ref="A658:D658"/>
    <mergeCell ref="A659:D659"/>
    <mergeCell ref="A660:D660"/>
    <mergeCell ref="A652:D652"/>
    <mergeCell ref="A653:D653"/>
    <mergeCell ref="A654:D654"/>
    <mergeCell ref="A655:D655"/>
    <mergeCell ref="A656:D656"/>
    <mergeCell ref="A650:D650"/>
    <mergeCell ref="A651:D651"/>
    <mergeCell ref="A644:D644"/>
    <mergeCell ref="A645:D645"/>
    <mergeCell ref="A646:D646"/>
    <mergeCell ref="A647:D647"/>
    <mergeCell ref="A648:D648"/>
    <mergeCell ref="A649:D649"/>
    <mergeCell ref="A640:D640"/>
    <mergeCell ref="A641:D641"/>
    <mergeCell ref="A642:D642"/>
    <mergeCell ref="A643:D643"/>
    <mergeCell ref="A637:D637"/>
    <mergeCell ref="A638:D638"/>
    <mergeCell ref="A639:D639"/>
    <mergeCell ref="A631:D631"/>
    <mergeCell ref="A632:D632"/>
    <mergeCell ref="A633:D633"/>
    <mergeCell ref="A634:D634"/>
    <mergeCell ref="A635:D635"/>
    <mergeCell ref="A636:D636"/>
    <mergeCell ref="A628:D628"/>
    <mergeCell ref="A629:D629"/>
    <mergeCell ref="A630:D630"/>
    <mergeCell ref="A626:D626"/>
    <mergeCell ref="A627:D627"/>
    <mergeCell ref="A621:D621"/>
    <mergeCell ref="A622:D622"/>
    <mergeCell ref="A623:D623"/>
    <mergeCell ref="A624:D624"/>
    <mergeCell ref="A625:D625"/>
    <mergeCell ref="A615:D615"/>
    <mergeCell ref="A616:D616"/>
    <mergeCell ref="A617:D617"/>
    <mergeCell ref="A618:D618"/>
    <mergeCell ref="A619:D619"/>
    <mergeCell ref="A620:D620"/>
    <mergeCell ref="A611:D611"/>
    <mergeCell ref="A612:D612"/>
    <mergeCell ref="A613:D613"/>
    <mergeCell ref="A614:D614"/>
    <mergeCell ref="A608:D608"/>
    <mergeCell ref="A609:D609"/>
    <mergeCell ref="A610:D610"/>
    <mergeCell ref="A604:D604"/>
    <mergeCell ref="A605:D605"/>
    <mergeCell ref="A606:D606"/>
    <mergeCell ref="A607:D607"/>
    <mergeCell ref="A600:D600"/>
    <mergeCell ref="A601:D601"/>
    <mergeCell ref="A602:D602"/>
    <mergeCell ref="A603:D603"/>
    <mergeCell ref="A597:D597"/>
    <mergeCell ref="A598:D598"/>
    <mergeCell ref="A599:D599"/>
    <mergeCell ref="A591:D591"/>
    <mergeCell ref="A592:D592"/>
    <mergeCell ref="A593:D593"/>
    <mergeCell ref="A594:D594"/>
    <mergeCell ref="A595:D595"/>
    <mergeCell ref="A596:D596"/>
    <mergeCell ref="A19:D19"/>
    <mergeCell ref="A20:D20"/>
    <mergeCell ref="A27:D27"/>
    <mergeCell ref="A21:D21"/>
    <mergeCell ref="A22:D22"/>
    <mergeCell ref="A23:D23"/>
    <mergeCell ref="A37:D37"/>
    <mergeCell ref="A34:D34"/>
    <mergeCell ref="A28:D28"/>
    <mergeCell ref="A29:D29"/>
    <mergeCell ref="A33:D33"/>
    <mergeCell ref="A35:D35"/>
    <mergeCell ref="A36:D36"/>
    <mergeCell ref="A590:D590"/>
    <mergeCell ref="A586:D586"/>
    <mergeCell ref="A587:D587"/>
    <mergeCell ref="A584:D584"/>
    <mergeCell ref="A585:D585"/>
    <mergeCell ref="A24:D24"/>
    <mergeCell ref="A25:D25"/>
    <mergeCell ref="A588:D588"/>
    <mergeCell ref="A589:D589"/>
    <mergeCell ref="A26:D26"/>
    <mergeCell ref="A2:H2"/>
    <mergeCell ref="A3:H3"/>
    <mergeCell ref="A4:H4"/>
    <mergeCell ref="A16:D16"/>
    <mergeCell ref="A17:D17"/>
    <mergeCell ref="A18:D18"/>
    <mergeCell ref="A7:D7"/>
    <mergeCell ref="A9:D9"/>
    <mergeCell ref="A10:D10"/>
    <mergeCell ref="A12:D12"/>
    <mergeCell ref="A13:D13"/>
    <mergeCell ref="A14:D14"/>
    <mergeCell ref="A15:D15"/>
    <mergeCell ref="A11:D11"/>
    <mergeCell ref="A30:D30"/>
    <mergeCell ref="A31:D31"/>
    <mergeCell ref="A32:D32"/>
    <mergeCell ref="A38:D38"/>
    <mergeCell ref="A39:D39"/>
    <mergeCell ref="A43:D43"/>
    <mergeCell ref="A40:D40"/>
    <mergeCell ref="A41:D41"/>
    <mergeCell ref="A42:D42"/>
    <mergeCell ref="A58:D58"/>
    <mergeCell ref="A44:D44"/>
    <mergeCell ref="A45:D45"/>
    <mergeCell ref="A49:D49"/>
    <mergeCell ref="A50:D50"/>
    <mergeCell ref="A51:D51"/>
    <mergeCell ref="A46:D46"/>
    <mergeCell ref="A47:D47"/>
    <mergeCell ref="A48:D48"/>
    <mergeCell ref="A52:D52"/>
    <mergeCell ref="A56:D56"/>
    <mergeCell ref="A53:D53"/>
    <mergeCell ref="A54:D54"/>
    <mergeCell ref="A55:D55"/>
    <mergeCell ref="A57:D57"/>
    <mergeCell ref="A68:D68"/>
    <mergeCell ref="A59:D59"/>
    <mergeCell ref="A60:D60"/>
    <mergeCell ref="A61:D61"/>
    <mergeCell ref="A62:D62"/>
    <mergeCell ref="A63:D63"/>
    <mergeCell ref="A73:D73"/>
    <mergeCell ref="A64:D64"/>
    <mergeCell ref="A65:D65"/>
    <mergeCell ref="A66:D66"/>
    <mergeCell ref="A67:D67"/>
    <mergeCell ref="A80:D80"/>
    <mergeCell ref="A69:D69"/>
    <mergeCell ref="A70:D70"/>
    <mergeCell ref="A71:D71"/>
    <mergeCell ref="A81:D81"/>
    <mergeCell ref="A82:D82"/>
    <mergeCell ref="A78:D78"/>
    <mergeCell ref="A79:D79"/>
    <mergeCell ref="A74:D74"/>
    <mergeCell ref="A75:D75"/>
    <mergeCell ref="A76:D76"/>
    <mergeCell ref="A77:D77"/>
    <mergeCell ref="A72:D72"/>
    <mergeCell ref="A89:D89"/>
    <mergeCell ref="A90:D90"/>
    <mergeCell ref="A91:D91"/>
    <mergeCell ref="A92:D92"/>
    <mergeCell ref="A83:D83"/>
    <mergeCell ref="A84:D84"/>
    <mergeCell ref="A85:D85"/>
    <mergeCell ref="A86:D86"/>
    <mergeCell ref="A87:D87"/>
    <mergeCell ref="A88:D88"/>
    <mergeCell ref="A93:D93"/>
    <mergeCell ref="A94:D94"/>
    <mergeCell ref="A95:D95"/>
    <mergeCell ref="A96:D96"/>
    <mergeCell ref="A97:D97"/>
    <mergeCell ref="A98:D98"/>
    <mergeCell ref="A102:D102"/>
    <mergeCell ref="A103:D103"/>
    <mergeCell ref="A104:D104"/>
    <mergeCell ref="A99:D99"/>
    <mergeCell ref="A100:D100"/>
    <mergeCell ref="A101:D101"/>
    <mergeCell ref="A105:D105"/>
    <mergeCell ref="A106:D106"/>
    <mergeCell ref="A107:D107"/>
    <mergeCell ref="A108:D108"/>
    <mergeCell ref="A109:D109"/>
    <mergeCell ref="A110:D110"/>
    <mergeCell ref="A115:D115"/>
    <mergeCell ref="A116:D116"/>
    <mergeCell ref="A117:D117"/>
    <mergeCell ref="A118:D118"/>
    <mergeCell ref="A111:D111"/>
    <mergeCell ref="A112:D112"/>
    <mergeCell ref="A113:D113"/>
    <mergeCell ref="A114:D114"/>
    <mergeCell ref="A123:D123"/>
    <mergeCell ref="A124:D124"/>
    <mergeCell ref="A125:D125"/>
    <mergeCell ref="A126:D126"/>
    <mergeCell ref="A127:D127"/>
    <mergeCell ref="A119:D119"/>
    <mergeCell ref="A120:D120"/>
    <mergeCell ref="A121:D121"/>
    <mergeCell ref="A122:D122"/>
    <mergeCell ref="A129:D129"/>
    <mergeCell ref="A130:D130"/>
    <mergeCell ref="A131:D131"/>
    <mergeCell ref="A132:D132"/>
    <mergeCell ref="A133:D133"/>
    <mergeCell ref="A134:D134"/>
    <mergeCell ref="A135:D135"/>
    <mergeCell ref="A136:D136"/>
    <mergeCell ref="A137:D137"/>
    <mergeCell ref="A138:D138"/>
    <mergeCell ref="A139:D139"/>
    <mergeCell ref="A140:D140"/>
    <mergeCell ref="A152:D152"/>
    <mergeCell ref="A141:D141"/>
    <mergeCell ref="A142:D142"/>
    <mergeCell ref="A143:D143"/>
    <mergeCell ref="A144:D144"/>
    <mergeCell ref="A145:D145"/>
    <mergeCell ref="A146:D146"/>
    <mergeCell ref="A153:D153"/>
    <mergeCell ref="A154:D154"/>
    <mergeCell ref="A155:D155"/>
    <mergeCell ref="A156:D156"/>
    <mergeCell ref="A147:D147"/>
    <mergeCell ref="A148:D148"/>
    <mergeCell ref="A149:D149"/>
    <mergeCell ref="A150:D150"/>
    <mergeCell ref="A151:D151"/>
    <mergeCell ref="A165:D165"/>
    <mergeCell ref="A166:D166"/>
    <mergeCell ref="A167:D167"/>
    <mergeCell ref="A163:D163"/>
    <mergeCell ref="A164:D164"/>
    <mergeCell ref="A157:D157"/>
    <mergeCell ref="A158:D158"/>
    <mergeCell ref="A159:D159"/>
    <mergeCell ref="A160:D160"/>
    <mergeCell ref="A161:D161"/>
    <mergeCell ref="A162:D162"/>
    <mergeCell ref="A172:D172"/>
    <mergeCell ref="A173:D173"/>
    <mergeCell ref="A174:D174"/>
    <mergeCell ref="A175:D175"/>
    <mergeCell ref="A168:D168"/>
    <mergeCell ref="A169:D169"/>
    <mergeCell ref="A170:D170"/>
    <mergeCell ref="A171:D171"/>
    <mergeCell ref="A180:D180"/>
    <mergeCell ref="A181:D181"/>
    <mergeCell ref="A182:D182"/>
    <mergeCell ref="A176:D176"/>
    <mergeCell ref="A177:D177"/>
    <mergeCell ref="A178:D178"/>
    <mergeCell ref="A179:D179"/>
    <mergeCell ref="A193:D193"/>
    <mergeCell ref="A183:D183"/>
    <mergeCell ref="A184:D184"/>
    <mergeCell ref="A185:D185"/>
    <mergeCell ref="A186:D186"/>
    <mergeCell ref="A187:D187"/>
    <mergeCell ref="A194:D194"/>
    <mergeCell ref="A195:D195"/>
    <mergeCell ref="A196:D196"/>
    <mergeCell ref="A197:D197"/>
    <mergeCell ref="A198:D198"/>
    <mergeCell ref="A188:D188"/>
    <mergeCell ref="A189:D189"/>
    <mergeCell ref="A190:D190"/>
    <mergeCell ref="A191:D191"/>
    <mergeCell ref="A192:D192"/>
    <mergeCell ref="A199:D199"/>
    <mergeCell ref="A200:D200"/>
    <mergeCell ref="A201:D201"/>
    <mergeCell ref="A202:D202"/>
    <mergeCell ref="A206:D206"/>
    <mergeCell ref="A207:D207"/>
    <mergeCell ref="A216:D216"/>
    <mergeCell ref="A208:D208"/>
    <mergeCell ref="A209:D209"/>
    <mergeCell ref="A210:D210"/>
    <mergeCell ref="A203:D203"/>
    <mergeCell ref="A204:D204"/>
    <mergeCell ref="A205:D205"/>
    <mergeCell ref="A217:D217"/>
    <mergeCell ref="A218:D218"/>
    <mergeCell ref="A219:D219"/>
    <mergeCell ref="A220:D220"/>
    <mergeCell ref="A211:D211"/>
    <mergeCell ref="A212:D212"/>
    <mergeCell ref="A213:D213"/>
    <mergeCell ref="A214:D214"/>
    <mergeCell ref="A215:D215"/>
    <mergeCell ref="A227:D227"/>
    <mergeCell ref="A228:D228"/>
    <mergeCell ref="A229:D229"/>
    <mergeCell ref="A230:D230"/>
    <mergeCell ref="A231:D231"/>
    <mergeCell ref="A221:D221"/>
    <mergeCell ref="A222:D222"/>
    <mergeCell ref="A223:D223"/>
    <mergeCell ref="A224:D224"/>
    <mergeCell ref="A225:D225"/>
    <mergeCell ref="A226:D226"/>
    <mergeCell ref="A235:D235"/>
    <mergeCell ref="A236:D236"/>
    <mergeCell ref="A237:D237"/>
    <mergeCell ref="A238:D238"/>
    <mergeCell ref="A232:D232"/>
    <mergeCell ref="A233:D233"/>
    <mergeCell ref="A234:D234"/>
    <mergeCell ref="A256:D256"/>
    <mergeCell ref="A239:D239"/>
    <mergeCell ref="A240:D240"/>
    <mergeCell ref="A241:D241"/>
    <mergeCell ref="A242:D242"/>
    <mergeCell ref="A243:D243"/>
    <mergeCell ref="A244:D244"/>
    <mergeCell ref="A245:D245"/>
    <mergeCell ref="A246:D246"/>
    <mergeCell ref="A247:D247"/>
    <mergeCell ref="A257:D257"/>
    <mergeCell ref="A248:D248"/>
    <mergeCell ref="A249:D249"/>
    <mergeCell ref="A250:D250"/>
    <mergeCell ref="A251:D251"/>
    <mergeCell ref="A252:D252"/>
    <mergeCell ref="A253:D253"/>
    <mergeCell ref="A254:D254"/>
    <mergeCell ref="A255:D255"/>
    <mergeCell ref="A262:D262"/>
    <mergeCell ref="A263:D263"/>
    <mergeCell ref="A264:D264"/>
    <mergeCell ref="A265:D265"/>
    <mergeCell ref="A258:D258"/>
    <mergeCell ref="A259:D259"/>
    <mergeCell ref="A260:D260"/>
    <mergeCell ref="A261:D261"/>
    <mergeCell ref="A266:D266"/>
    <mergeCell ref="A290:D290"/>
    <mergeCell ref="A267:D267"/>
    <mergeCell ref="A268:D268"/>
    <mergeCell ref="A269:D269"/>
    <mergeCell ref="A270:D270"/>
    <mergeCell ref="A271:D271"/>
    <mergeCell ref="A282:D282"/>
    <mergeCell ref="A272:D272"/>
    <mergeCell ref="A273:D273"/>
    <mergeCell ref="A274:D274"/>
    <mergeCell ref="A275:D275"/>
    <mergeCell ref="A276:D276"/>
    <mergeCell ref="A277:D277"/>
    <mergeCell ref="A278:D278"/>
    <mergeCell ref="A279:D279"/>
    <mergeCell ref="A280:D280"/>
    <mergeCell ref="A281:D281"/>
    <mergeCell ref="A283:D283"/>
    <mergeCell ref="A284:D284"/>
    <mergeCell ref="A285:D285"/>
    <mergeCell ref="A286:D286"/>
    <mergeCell ref="A287:D287"/>
    <mergeCell ref="A292:D292"/>
    <mergeCell ref="A301:D301"/>
    <mergeCell ref="A313:D313"/>
    <mergeCell ref="A303:D303"/>
    <mergeCell ref="A304:D304"/>
    <mergeCell ref="A302:D302"/>
    <mergeCell ref="A291:D291"/>
    <mergeCell ref="A305:D305"/>
    <mergeCell ref="A293:D293"/>
    <mergeCell ref="A299:D299"/>
    <mergeCell ref="A312:D312"/>
    <mergeCell ref="A300:D300"/>
    <mergeCell ref="A294:D294"/>
    <mergeCell ref="A295:D295"/>
    <mergeCell ref="A297:D297"/>
    <mergeCell ref="A298:D298"/>
    <mergeCell ref="A296:D296"/>
    <mergeCell ref="A288:D288"/>
    <mergeCell ref="A289:D289"/>
    <mergeCell ref="A323:D323"/>
    <mergeCell ref="A319:D319"/>
    <mergeCell ref="A320:D320"/>
    <mergeCell ref="A321:D321"/>
    <mergeCell ref="A306:D306"/>
    <mergeCell ref="A307:D307"/>
    <mergeCell ref="A308:D308"/>
    <mergeCell ref="A309:D309"/>
    <mergeCell ref="A310:D310"/>
    <mergeCell ref="A311:D311"/>
    <mergeCell ref="A318:D318"/>
    <mergeCell ref="A322:D322"/>
    <mergeCell ref="A314:D314"/>
    <mergeCell ref="A315:D315"/>
    <mergeCell ref="A316:D316"/>
    <mergeCell ref="A317:D317"/>
    <mergeCell ref="A345:D345"/>
    <mergeCell ref="A346:D346"/>
    <mergeCell ref="A328:D328"/>
    <mergeCell ref="A329:D329"/>
    <mergeCell ref="A330:D330"/>
    <mergeCell ref="A331:D331"/>
    <mergeCell ref="A332:D332"/>
    <mergeCell ref="A324:D324"/>
    <mergeCell ref="A325:D325"/>
    <mergeCell ref="A326:D326"/>
    <mergeCell ref="A327:D327"/>
    <mergeCell ref="A357:D357"/>
    <mergeCell ref="A358:D358"/>
    <mergeCell ref="A348:D348"/>
    <mergeCell ref="A349:D349"/>
    <mergeCell ref="A333:D333"/>
    <mergeCell ref="A334:D334"/>
    <mergeCell ref="A335:D335"/>
    <mergeCell ref="A336:D336"/>
    <mergeCell ref="A337:D337"/>
    <mergeCell ref="A338:D338"/>
    <mergeCell ref="A351:D351"/>
    <mergeCell ref="A352:D352"/>
    <mergeCell ref="A353:D353"/>
    <mergeCell ref="A354:D354"/>
    <mergeCell ref="A355:D355"/>
    <mergeCell ref="A356:D356"/>
    <mergeCell ref="A347:D347"/>
    <mergeCell ref="A350:D350"/>
    <mergeCell ref="A339:D339"/>
    <mergeCell ref="A340:D340"/>
    <mergeCell ref="A341:D341"/>
    <mergeCell ref="A342:D342"/>
    <mergeCell ref="A343:D343"/>
    <mergeCell ref="A344:D344"/>
    <mergeCell ref="A359:D359"/>
    <mergeCell ref="A360:D360"/>
    <mergeCell ref="A361:D361"/>
    <mergeCell ref="A362:D362"/>
    <mergeCell ref="A365:D365"/>
    <mergeCell ref="A363:D363"/>
    <mergeCell ref="A364:D364"/>
    <mergeCell ref="A366:D366"/>
    <mergeCell ref="A367:D367"/>
    <mergeCell ref="A369:D369"/>
    <mergeCell ref="A370:D370"/>
    <mergeCell ref="A371:D371"/>
    <mergeCell ref="A368:D368"/>
    <mergeCell ref="A372:D372"/>
    <mergeCell ref="A373:D373"/>
    <mergeCell ref="A374:D374"/>
    <mergeCell ref="A375:D375"/>
    <mergeCell ref="A376:D376"/>
    <mergeCell ref="A377:D377"/>
    <mergeCell ref="A378:D378"/>
    <mergeCell ref="A379:D379"/>
    <mergeCell ref="A380:D380"/>
    <mergeCell ref="A381:D381"/>
    <mergeCell ref="A382:D382"/>
    <mergeCell ref="A383:D383"/>
    <mergeCell ref="A384:D384"/>
    <mergeCell ref="A385:D385"/>
    <mergeCell ref="A386:D386"/>
    <mergeCell ref="A387:D387"/>
    <mergeCell ref="A388:D388"/>
    <mergeCell ref="A389:D389"/>
    <mergeCell ref="A405:D405"/>
    <mergeCell ref="A406:D406"/>
    <mergeCell ref="A390:D390"/>
    <mergeCell ref="A391:D391"/>
    <mergeCell ref="A392:D392"/>
    <mergeCell ref="A404:D404"/>
    <mergeCell ref="A393:D393"/>
    <mergeCell ref="A394:D394"/>
    <mergeCell ref="A395:D395"/>
    <mergeCell ref="A396:D396"/>
    <mergeCell ref="A399:D399"/>
    <mergeCell ref="A400:D400"/>
    <mergeCell ref="A401:D401"/>
    <mergeCell ref="A402:D402"/>
    <mergeCell ref="A403:D403"/>
    <mergeCell ref="A397:D397"/>
    <mergeCell ref="A398:D398"/>
    <mergeCell ref="A407:D407"/>
    <mergeCell ref="A408:D408"/>
    <mergeCell ref="A409:D409"/>
    <mergeCell ref="A410:D410"/>
    <mergeCell ref="A413:D413"/>
    <mergeCell ref="A414:D414"/>
    <mergeCell ref="A411:D411"/>
    <mergeCell ref="A412:D412"/>
    <mergeCell ref="A415:D415"/>
    <mergeCell ref="A416:D416"/>
    <mergeCell ref="A419:D419"/>
    <mergeCell ref="A420:D420"/>
    <mergeCell ref="A417:D417"/>
    <mergeCell ref="A418:D418"/>
    <mergeCell ref="A421:D421"/>
    <mergeCell ref="A422:D422"/>
    <mergeCell ref="A425:D425"/>
    <mergeCell ref="A426:D426"/>
    <mergeCell ref="A423:D423"/>
    <mergeCell ref="A424:D424"/>
    <mergeCell ref="A427:D427"/>
    <mergeCell ref="A428:D428"/>
    <mergeCell ref="A431:D431"/>
    <mergeCell ref="A432:D432"/>
    <mergeCell ref="A429:D429"/>
    <mergeCell ref="A430:D430"/>
    <mergeCell ref="A433:D433"/>
    <mergeCell ref="A434:D434"/>
    <mergeCell ref="A437:D437"/>
    <mergeCell ref="A435:D435"/>
    <mergeCell ref="A436:D436"/>
    <mergeCell ref="A438:D438"/>
    <mergeCell ref="A439:D439"/>
    <mergeCell ref="A441:D441"/>
    <mergeCell ref="A442:D442"/>
    <mergeCell ref="A443:D443"/>
    <mergeCell ref="A440:D440"/>
    <mergeCell ref="A444:D444"/>
    <mergeCell ref="A445:D445"/>
    <mergeCell ref="A446:D446"/>
    <mergeCell ref="A447:D447"/>
    <mergeCell ref="A448:D448"/>
    <mergeCell ref="A449:D449"/>
    <mergeCell ref="A450:D450"/>
    <mergeCell ref="A451:D451"/>
    <mergeCell ref="A452:D452"/>
    <mergeCell ref="A453:D453"/>
    <mergeCell ref="A454:D454"/>
    <mergeCell ref="A455:D455"/>
    <mergeCell ref="A456:D456"/>
    <mergeCell ref="A457:D457"/>
    <mergeCell ref="A458:D458"/>
    <mergeCell ref="A459:D459"/>
    <mergeCell ref="A460:D460"/>
    <mergeCell ref="A461:D461"/>
    <mergeCell ref="A462:D462"/>
    <mergeCell ref="A463:D463"/>
    <mergeCell ref="A464:D464"/>
    <mergeCell ref="A465:D465"/>
    <mergeCell ref="A466:D466"/>
    <mergeCell ref="A467:D467"/>
    <mergeCell ref="A468:D468"/>
    <mergeCell ref="A469:D469"/>
    <mergeCell ref="A470:D470"/>
    <mergeCell ref="A471:D471"/>
    <mergeCell ref="A472:D472"/>
    <mergeCell ref="A473:D473"/>
    <mergeCell ref="A474:D474"/>
    <mergeCell ref="A475:D475"/>
    <mergeCell ref="A476:D476"/>
    <mergeCell ref="A477:D477"/>
    <mergeCell ref="A478:D478"/>
    <mergeCell ref="A479:D479"/>
    <mergeCell ref="A480:D480"/>
    <mergeCell ref="A481:D481"/>
    <mergeCell ref="A482:D482"/>
    <mergeCell ref="A483:D483"/>
    <mergeCell ref="A484:D484"/>
    <mergeCell ref="A485:D485"/>
    <mergeCell ref="A486:D486"/>
    <mergeCell ref="A487:D487"/>
    <mergeCell ref="A488:D488"/>
    <mergeCell ref="A495:D495"/>
    <mergeCell ref="A496:D496"/>
    <mergeCell ref="A497:D497"/>
    <mergeCell ref="A498:D498"/>
    <mergeCell ref="A489:D489"/>
    <mergeCell ref="A490:D490"/>
    <mergeCell ref="A491:D491"/>
    <mergeCell ref="A492:D492"/>
    <mergeCell ref="A494:D494"/>
    <mergeCell ref="A493:D493"/>
    <mergeCell ref="A499:D499"/>
    <mergeCell ref="A500:D500"/>
    <mergeCell ref="A501:D501"/>
    <mergeCell ref="A502:D502"/>
    <mergeCell ref="A503:D503"/>
    <mergeCell ref="A504:D504"/>
    <mergeCell ref="A510:D510"/>
    <mergeCell ref="A511:D511"/>
    <mergeCell ref="A512:D512"/>
    <mergeCell ref="A513:D513"/>
    <mergeCell ref="A514:D514"/>
    <mergeCell ref="A505:D505"/>
    <mergeCell ref="A506:D506"/>
    <mergeCell ref="A507:D507"/>
    <mergeCell ref="A508:D508"/>
    <mergeCell ref="A509:D509"/>
    <mergeCell ref="A515:D515"/>
    <mergeCell ref="A516:D516"/>
    <mergeCell ref="A517:D517"/>
    <mergeCell ref="A518:D518"/>
    <mergeCell ref="A519:D519"/>
    <mergeCell ref="A520:D520"/>
    <mergeCell ref="A521:D521"/>
    <mergeCell ref="A522:D522"/>
    <mergeCell ref="A523:D523"/>
    <mergeCell ref="A524:D524"/>
    <mergeCell ref="A525:D525"/>
    <mergeCell ref="A526:D526"/>
    <mergeCell ref="A527:D527"/>
    <mergeCell ref="A528:D528"/>
    <mergeCell ref="A529:D529"/>
    <mergeCell ref="A530:D530"/>
    <mergeCell ref="A531:D531"/>
    <mergeCell ref="A532:D532"/>
    <mergeCell ref="A538:D538"/>
    <mergeCell ref="A539:D539"/>
    <mergeCell ref="A540:D540"/>
    <mergeCell ref="A541:D541"/>
    <mergeCell ref="A533:D533"/>
    <mergeCell ref="A534:D534"/>
    <mergeCell ref="A535:D535"/>
    <mergeCell ref="A536:D536"/>
    <mergeCell ref="A537:D537"/>
    <mergeCell ref="A546:D546"/>
    <mergeCell ref="A547:D547"/>
    <mergeCell ref="A548:D548"/>
    <mergeCell ref="A549:D549"/>
    <mergeCell ref="A542:D542"/>
    <mergeCell ref="A543:D543"/>
    <mergeCell ref="A544:D544"/>
    <mergeCell ref="A545:D545"/>
    <mergeCell ref="A556:D556"/>
    <mergeCell ref="A564:D564"/>
    <mergeCell ref="A557:D557"/>
    <mergeCell ref="A558:D558"/>
    <mergeCell ref="A559:D559"/>
    <mergeCell ref="A550:D550"/>
    <mergeCell ref="A551:D551"/>
    <mergeCell ref="A552:D552"/>
    <mergeCell ref="A553:D553"/>
    <mergeCell ref="A554:D554"/>
    <mergeCell ref="A555:D555"/>
    <mergeCell ref="A574:D574"/>
    <mergeCell ref="A575:D575"/>
    <mergeCell ref="A576:D576"/>
    <mergeCell ref="A577:D577"/>
    <mergeCell ref="A573:D573"/>
    <mergeCell ref="A578:D578"/>
    <mergeCell ref="A128:D128"/>
    <mergeCell ref="A583:D583"/>
    <mergeCell ref="A581:D581"/>
    <mergeCell ref="A582:D582"/>
    <mergeCell ref="A569:D569"/>
    <mergeCell ref="A570:D570"/>
    <mergeCell ref="A571:D571"/>
    <mergeCell ref="A572:D572"/>
    <mergeCell ref="A579:D579"/>
    <mergeCell ref="A580:D580"/>
    <mergeCell ref="A565:D565"/>
    <mergeCell ref="A566:D566"/>
    <mergeCell ref="A567:D567"/>
    <mergeCell ref="A568:D568"/>
    <mergeCell ref="A560:D560"/>
    <mergeCell ref="A561:D561"/>
    <mergeCell ref="A562:D562"/>
    <mergeCell ref="A563:D563"/>
  </mergeCells>
  <hyperlinks>
    <hyperlink ref="I2" location="Índice!A1" tooltip="Ir a Índice" display="Índice!A1"/>
  </hyperlinks>
  <pageMargins left="0.78740157480314965" right="0.59055118110236227" top="0.86458333333333337" bottom="0.86614173228346458" header="0" footer="0.39370078740157499"/>
  <pageSetup scale="99" orientation="portrait" r:id="rId1"/>
  <headerFooter alignWithMargins="0">
    <oddHeader>&amp;L&amp;"Arial,Negrita"&amp;12&amp;K000080INEGI. Anuario estadístico y geográfico de Veracruz de Ignacio de la Llave 2014. 
Componente Salud</oddHeader>
    <oddFooter>&amp;R&amp;P/&amp;N</oddFooter>
  </headerFooter>
  <rowBreaks count="20" manualBreakCount="20">
    <brk id="80" max="8" man="1"/>
    <brk id="116" max="8" man="1"/>
    <brk id="152" max="8" man="1"/>
    <brk id="188" max="8" man="1"/>
    <brk id="224" max="8" man="1"/>
    <brk id="261" max="8" man="1"/>
    <brk id="295" max="8" man="1"/>
    <brk id="333" max="8" man="1"/>
    <brk id="369" max="8" man="1"/>
    <brk id="405" max="8" man="1"/>
    <brk id="442" max="8" man="1"/>
    <brk id="477" max="8" man="1"/>
    <brk id="515" max="8" man="1"/>
    <brk id="553" max="8" man="1"/>
    <brk id="588" max="8" man="1"/>
    <brk id="623" max="8" man="1"/>
    <brk id="693" max="8" man="1"/>
    <brk id="727" max="8" man="1"/>
    <brk id="761" max="8" man="1"/>
    <brk id="790"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Q823"/>
  <sheetViews>
    <sheetView view="pageLayout" topLeftCell="A454" zoomScaleNormal="100" zoomScaleSheetLayoutView="90" workbookViewId="0">
      <selection activeCell="E454" sqref="E454"/>
    </sheetView>
  </sheetViews>
  <sheetFormatPr baseColWidth="10" defaultColWidth="0" defaultRowHeight="11.25" zeroHeight="1" x14ac:dyDescent="0.2"/>
  <cols>
    <col min="1" max="1" width="2.1640625" style="173" customWidth="1"/>
    <col min="2" max="2" width="2.83203125" style="173" customWidth="1"/>
    <col min="3" max="3" width="1.5" style="173" customWidth="1"/>
    <col min="4" max="4" width="19.83203125" style="173" customWidth="1"/>
    <col min="5" max="5" width="22.5" style="46" customWidth="1"/>
    <col min="6" max="7" width="22.1640625" style="46" customWidth="1"/>
    <col min="8" max="8" width="22" style="46" customWidth="1"/>
    <col min="9" max="16384" width="0" style="46" hidden="1"/>
  </cols>
  <sheetData>
    <row r="1" spans="1:17" ht="12" customHeight="1" x14ac:dyDescent="0.2"/>
    <row r="2" spans="1:17" ht="12.75" customHeight="1" x14ac:dyDescent="0.2">
      <c r="A2" s="414" t="s">
        <v>307</v>
      </c>
      <c r="B2" s="339"/>
      <c r="C2" s="339"/>
      <c r="D2" s="339"/>
      <c r="E2" s="339"/>
      <c r="F2" s="339"/>
      <c r="G2" s="339"/>
      <c r="H2" s="41" t="s">
        <v>111</v>
      </c>
      <c r="I2" s="46" t="s">
        <v>153</v>
      </c>
      <c r="J2" s="185"/>
      <c r="K2" s="186"/>
      <c r="L2" s="186"/>
      <c r="M2" s="186"/>
      <c r="N2" s="186"/>
      <c r="O2" s="186"/>
      <c r="P2" s="186"/>
      <c r="Q2" s="187"/>
    </row>
    <row r="3" spans="1:17" ht="12.75" customHeight="1" x14ac:dyDescent="0.2">
      <c r="A3" s="414" t="s">
        <v>867</v>
      </c>
      <c r="B3" s="339"/>
      <c r="C3" s="339"/>
      <c r="D3" s="339"/>
      <c r="E3" s="339"/>
      <c r="F3" s="339"/>
      <c r="G3" s="339"/>
      <c r="H3" s="87" t="s">
        <v>283</v>
      </c>
      <c r="J3" s="185"/>
      <c r="K3" s="186"/>
      <c r="L3" s="186"/>
      <c r="M3" s="186"/>
      <c r="N3" s="186"/>
      <c r="O3" s="186"/>
      <c r="P3" s="186"/>
      <c r="Q3" s="187"/>
    </row>
    <row r="4" spans="1:17" ht="12.75" customHeight="1" x14ac:dyDescent="0.2">
      <c r="A4" s="415" t="s">
        <v>868</v>
      </c>
      <c r="B4" s="344"/>
      <c r="C4" s="344"/>
      <c r="D4" s="344"/>
      <c r="E4" s="344"/>
      <c r="F4" s="344"/>
      <c r="G4" s="344"/>
      <c r="H4" s="48"/>
      <c r="J4" s="185"/>
      <c r="K4" s="186"/>
      <c r="L4" s="186"/>
      <c r="M4" s="186"/>
      <c r="N4" s="186"/>
      <c r="O4" s="186"/>
      <c r="P4" s="186"/>
      <c r="Q4" s="188"/>
    </row>
    <row r="5" spans="1:17" x14ac:dyDescent="0.2">
      <c r="A5" s="189"/>
      <c r="B5" s="189"/>
      <c r="C5" s="189"/>
      <c r="D5" s="189"/>
      <c r="E5" s="53"/>
      <c r="F5" s="53"/>
      <c r="G5" s="53"/>
      <c r="H5" s="52"/>
      <c r="J5" s="190"/>
      <c r="K5" s="190"/>
      <c r="L5" s="190"/>
      <c r="M5" s="190"/>
      <c r="N5" s="191"/>
      <c r="O5" s="191"/>
      <c r="P5" s="191"/>
      <c r="Q5" s="190"/>
    </row>
    <row r="6" spans="1:17" ht="1.5" customHeight="1" x14ac:dyDescent="0.2">
      <c r="J6" s="62"/>
      <c r="K6" s="62"/>
      <c r="L6" s="62"/>
      <c r="M6" s="62"/>
      <c r="N6" s="62"/>
      <c r="O6" s="62"/>
      <c r="P6" s="62"/>
      <c r="Q6" s="62"/>
    </row>
    <row r="7" spans="1:17" ht="33.75" x14ac:dyDescent="0.2">
      <c r="A7" s="421" t="s">
        <v>186</v>
      </c>
      <c r="B7" s="422"/>
      <c r="C7" s="422"/>
      <c r="D7" s="422"/>
      <c r="E7" s="294" t="s">
        <v>725</v>
      </c>
      <c r="F7" s="294" t="s">
        <v>724</v>
      </c>
      <c r="G7" s="294" t="s">
        <v>723</v>
      </c>
      <c r="H7" s="295" t="s">
        <v>722</v>
      </c>
      <c r="J7" s="192"/>
      <c r="K7" s="88"/>
      <c r="L7" s="88"/>
      <c r="M7" s="88"/>
      <c r="N7" s="98"/>
      <c r="O7" s="98"/>
      <c r="P7" s="98"/>
      <c r="Q7" s="193"/>
    </row>
    <row r="8" spans="1:17" ht="1.5" customHeight="1" x14ac:dyDescent="0.2">
      <c r="A8" s="194"/>
      <c r="B8" s="194"/>
      <c r="C8" s="194"/>
      <c r="D8" s="194"/>
      <c r="E8" s="61"/>
      <c r="F8" s="61"/>
      <c r="G8" s="61"/>
      <c r="H8" s="54"/>
      <c r="J8" s="62"/>
      <c r="K8" s="62"/>
      <c r="L8" s="62"/>
      <c r="M8" s="62"/>
      <c r="N8" s="63"/>
      <c r="O8" s="63"/>
      <c r="P8" s="63"/>
      <c r="Q8" s="62"/>
    </row>
    <row r="9" spans="1:17" ht="23.25" customHeight="1" x14ac:dyDescent="0.2">
      <c r="A9" s="423" t="s">
        <v>141</v>
      </c>
      <c r="B9" s="424"/>
      <c r="C9" s="424"/>
      <c r="D9" s="424"/>
      <c r="E9" s="65">
        <f>SUM(E10:E13)</f>
        <v>223667</v>
      </c>
      <c r="F9" s="65">
        <f>SUM(F10:F13)</f>
        <v>2962151</v>
      </c>
      <c r="G9" s="65">
        <f>SUM(G10:G13)</f>
        <v>6444715</v>
      </c>
      <c r="H9" s="65">
        <f>SUM(H10:H13)</f>
        <v>3254</v>
      </c>
      <c r="J9" s="91"/>
      <c r="K9" s="92"/>
      <c r="L9" s="92"/>
      <c r="M9" s="92"/>
      <c r="N9" s="94"/>
      <c r="O9" s="94"/>
      <c r="P9" s="94"/>
      <c r="Q9" s="94"/>
    </row>
    <row r="10" spans="1:17" ht="23.25" customHeight="1" x14ac:dyDescent="0.2">
      <c r="A10" s="419" t="s">
        <v>134</v>
      </c>
      <c r="B10" s="420"/>
      <c r="C10" s="420"/>
      <c r="D10" s="420"/>
      <c r="E10" s="67">
        <f>SUMIF(A14:A800,"General",E14:E800)</f>
        <v>83986</v>
      </c>
      <c r="F10" s="67">
        <f>SUMIF(A14:A800,"General",F14:F800)</f>
        <v>2797156</v>
      </c>
      <c r="G10" s="67">
        <f>SUMIF(A14:A800,"General",G14:G800)</f>
        <v>4775220</v>
      </c>
      <c r="H10" s="67">
        <f>SUMIF(A14:A800,"General",H14:H800)</f>
        <v>0</v>
      </c>
      <c r="J10" s="195"/>
      <c r="K10" s="196"/>
      <c r="L10" s="196"/>
      <c r="M10" s="196"/>
      <c r="N10" s="95"/>
      <c r="O10" s="95"/>
      <c r="P10" s="95"/>
      <c r="Q10" s="95"/>
    </row>
    <row r="11" spans="1:17" ht="11.25" customHeight="1" x14ac:dyDescent="0.2">
      <c r="A11" s="425" t="s">
        <v>281</v>
      </c>
      <c r="B11" s="420"/>
      <c r="C11" s="420"/>
      <c r="D11" s="420"/>
      <c r="E11" s="67">
        <f>SUMIF(A14:A800,"Especializada",E14:E800)</f>
        <v>77940</v>
      </c>
      <c r="F11" s="67">
        <f>SUMIF(A14:A800,"Especializada",F14:F800)</f>
        <v>42533</v>
      </c>
      <c r="G11" s="67">
        <f>SUMIF(A14:A800,"Especializada",G14:G800)</f>
        <v>670743</v>
      </c>
      <c r="H11" s="67">
        <f>SUMIF(A14:A800,"Especializada",H14:H800)</f>
        <v>3254</v>
      </c>
      <c r="J11" s="197"/>
      <c r="K11" s="196"/>
      <c r="L11" s="196"/>
      <c r="M11" s="196"/>
      <c r="N11" s="95"/>
      <c r="O11" s="95"/>
      <c r="P11" s="95"/>
      <c r="Q11" s="95"/>
    </row>
    <row r="12" spans="1:17" ht="11.25" customHeight="1" x14ac:dyDescent="0.2">
      <c r="A12" s="419" t="s">
        <v>119</v>
      </c>
      <c r="B12" s="420"/>
      <c r="C12" s="420"/>
      <c r="D12" s="420"/>
      <c r="E12" s="67">
        <f>SUMIF(A14:A800,"De urgencia",E14:E800)</f>
        <v>21269</v>
      </c>
      <c r="F12" s="67">
        <f>SUMIF(A14:A800,"De urgencia",F14:F800)</f>
        <v>80465</v>
      </c>
      <c r="G12" s="67">
        <f>SUMIF(A14:A800,"De urgencia",G14:G800)</f>
        <v>460066</v>
      </c>
      <c r="H12" s="67">
        <f>SUMIF(A14:A800,"De urgencia",H14:H800)</f>
        <v>0</v>
      </c>
      <c r="J12" s="195"/>
      <c r="K12" s="196"/>
      <c r="L12" s="196"/>
      <c r="M12" s="196"/>
      <c r="N12" s="95"/>
      <c r="O12" s="95"/>
      <c r="P12" s="95"/>
      <c r="Q12" s="95"/>
    </row>
    <row r="13" spans="1:17" ht="11.25" customHeight="1" x14ac:dyDescent="0.2">
      <c r="A13" s="419" t="s">
        <v>120</v>
      </c>
      <c r="B13" s="420"/>
      <c r="C13" s="420"/>
      <c r="D13" s="420"/>
      <c r="E13" s="67">
        <f>SUMIF(A14:A800,"Odontológica",E14:E800)</f>
        <v>40472</v>
      </c>
      <c r="F13" s="67">
        <f>SUMIF(A14:A800,"Odontológica",F14:F800)</f>
        <v>41997</v>
      </c>
      <c r="G13" s="67">
        <f>SUMIF(A14:A800,"Odontológica",G14:G800)</f>
        <v>538686</v>
      </c>
      <c r="H13" s="67">
        <f>SUMIF(A14:A800,"Odontológica",H14:H800)</f>
        <v>0</v>
      </c>
      <c r="J13" s="195"/>
      <c r="K13" s="196"/>
      <c r="L13" s="196"/>
      <c r="M13" s="196"/>
      <c r="N13" s="95"/>
      <c r="O13" s="95"/>
      <c r="P13" s="95"/>
      <c r="Q13" s="95"/>
    </row>
    <row r="14" spans="1:17" ht="23.25" customHeight="1" x14ac:dyDescent="0.2">
      <c r="A14" s="418" t="s">
        <v>407</v>
      </c>
      <c r="B14" s="418"/>
      <c r="C14" s="418"/>
      <c r="D14" s="418"/>
      <c r="E14" s="67">
        <f>SUM(E15:E16)</f>
        <v>0</v>
      </c>
      <c r="F14" s="67">
        <f>SUM(F15:F16)</f>
        <v>0</v>
      </c>
      <c r="G14" s="67">
        <f>SUM(G15:G16)</f>
        <v>13567</v>
      </c>
      <c r="H14" s="67">
        <f>SUM(H15:H16)</f>
        <v>0</v>
      </c>
      <c r="I14" s="67"/>
      <c r="J14" s="100"/>
      <c r="K14" s="100"/>
      <c r="L14" s="100"/>
      <c r="M14" s="100"/>
      <c r="N14" s="95"/>
      <c r="O14" s="95"/>
      <c r="P14" s="95"/>
      <c r="Q14" s="95"/>
    </row>
    <row r="15" spans="1:17" ht="23.25" customHeight="1" x14ac:dyDescent="0.2">
      <c r="A15" s="419" t="s">
        <v>134</v>
      </c>
      <c r="B15" s="420"/>
      <c r="C15" s="420"/>
      <c r="D15" s="420"/>
      <c r="E15" s="67">
        <v>0</v>
      </c>
      <c r="F15" s="67">
        <v>0</v>
      </c>
      <c r="G15" s="67">
        <v>12118</v>
      </c>
      <c r="H15" s="67">
        <v>0</v>
      </c>
      <c r="I15" s="67"/>
      <c r="J15" s="195"/>
      <c r="K15" s="196"/>
      <c r="L15" s="196"/>
      <c r="M15" s="196"/>
      <c r="N15" s="95"/>
      <c r="O15" s="95"/>
      <c r="P15" s="95"/>
      <c r="Q15" s="95"/>
    </row>
    <row r="16" spans="1:17" x14ac:dyDescent="0.2">
      <c r="A16" s="419" t="s">
        <v>120</v>
      </c>
      <c r="B16" s="420"/>
      <c r="C16" s="420"/>
      <c r="D16" s="420"/>
      <c r="E16" s="67">
        <v>0</v>
      </c>
      <c r="F16" s="67">
        <v>0</v>
      </c>
      <c r="G16" s="67">
        <v>1449</v>
      </c>
      <c r="H16" s="67">
        <v>0</v>
      </c>
      <c r="I16" s="67"/>
      <c r="J16" s="195"/>
      <c r="K16" s="196"/>
      <c r="L16" s="196"/>
      <c r="M16" s="196"/>
      <c r="N16" s="95"/>
      <c r="O16" s="95"/>
      <c r="P16" s="95"/>
      <c r="Q16" s="95"/>
    </row>
    <row r="17" spans="1:17" ht="23.25" customHeight="1" x14ac:dyDescent="0.2">
      <c r="A17" s="398" t="s">
        <v>408</v>
      </c>
      <c r="B17" s="398"/>
      <c r="C17" s="398"/>
      <c r="D17" s="398"/>
      <c r="E17" s="67">
        <f>SUM(E18:E19)</f>
        <v>0</v>
      </c>
      <c r="F17" s="67">
        <f>SUM(F18:F19)</f>
        <v>0</v>
      </c>
      <c r="G17" s="67">
        <f>SUM(G18:G19)</f>
        <v>2693</v>
      </c>
      <c r="H17" s="67">
        <f>SUM(H18:H19)</f>
        <v>0</v>
      </c>
      <c r="I17" s="67"/>
      <c r="J17" s="86"/>
      <c r="K17" s="86"/>
      <c r="L17" s="86"/>
      <c r="M17" s="86"/>
      <c r="N17" s="95"/>
      <c r="O17" s="95"/>
      <c r="P17" s="95"/>
      <c r="Q17" s="95"/>
    </row>
    <row r="18" spans="1:17" ht="23.25" customHeight="1" x14ac:dyDescent="0.2">
      <c r="A18" s="419" t="s">
        <v>134</v>
      </c>
      <c r="B18" s="420"/>
      <c r="C18" s="420"/>
      <c r="D18" s="420"/>
      <c r="E18" s="67">
        <v>0</v>
      </c>
      <c r="F18" s="67">
        <v>0</v>
      </c>
      <c r="G18" s="67">
        <v>1955</v>
      </c>
      <c r="H18" s="67">
        <v>0</v>
      </c>
      <c r="I18" s="67"/>
      <c r="J18" s="195"/>
      <c r="K18" s="196"/>
      <c r="L18" s="196"/>
      <c r="M18" s="196"/>
      <c r="N18" s="95"/>
      <c r="O18" s="95"/>
      <c r="P18" s="95"/>
      <c r="Q18" s="95"/>
    </row>
    <row r="19" spans="1:17" ht="11.25" customHeight="1" x14ac:dyDescent="0.2">
      <c r="A19" s="419" t="s">
        <v>120</v>
      </c>
      <c r="B19" s="420"/>
      <c r="C19" s="420"/>
      <c r="D19" s="420"/>
      <c r="E19" s="67">
        <v>0</v>
      </c>
      <c r="F19" s="67">
        <v>0</v>
      </c>
      <c r="G19" s="67">
        <v>738</v>
      </c>
      <c r="H19" s="67">
        <v>0</v>
      </c>
      <c r="I19" s="67"/>
      <c r="J19" s="195"/>
      <c r="K19" s="196"/>
      <c r="L19" s="196"/>
      <c r="M19" s="196"/>
      <c r="N19" s="95"/>
      <c r="O19" s="95"/>
      <c r="P19" s="95"/>
      <c r="Q19" s="95"/>
    </row>
    <row r="20" spans="1:17" ht="23.25" customHeight="1" x14ac:dyDescent="0.2">
      <c r="A20" s="398" t="s">
        <v>409</v>
      </c>
      <c r="B20" s="398"/>
      <c r="C20" s="398"/>
      <c r="D20" s="398"/>
      <c r="E20" s="67">
        <f>SUM(E21:E24)</f>
        <v>0</v>
      </c>
      <c r="F20" s="67">
        <f>SUM(F21:F24)</f>
        <v>28784</v>
      </c>
      <c r="G20" s="67">
        <f>SUM(G21:G24)</f>
        <v>44551</v>
      </c>
      <c r="H20" s="67">
        <f>SUM(H21:H24)</f>
        <v>0</v>
      </c>
      <c r="I20" s="67"/>
      <c r="J20" s="86"/>
      <c r="K20" s="86"/>
      <c r="L20" s="86"/>
      <c r="M20" s="86"/>
      <c r="N20" s="95"/>
      <c r="O20" s="95"/>
      <c r="P20" s="95"/>
      <c r="Q20" s="95"/>
    </row>
    <row r="21" spans="1:17" ht="23.25" customHeight="1" x14ac:dyDescent="0.2">
      <c r="A21" s="419" t="s">
        <v>134</v>
      </c>
      <c r="B21" s="420"/>
      <c r="C21" s="420"/>
      <c r="D21" s="420"/>
      <c r="E21" s="67">
        <v>0</v>
      </c>
      <c r="F21" s="67">
        <v>28784</v>
      </c>
      <c r="G21" s="67">
        <v>36518</v>
      </c>
      <c r="H21" s="67">
        <v>0</v>
      </c>
      <c r="I21" s="67"/>
      <c r="J21" s="195"/>
      <c r="K21" s="196"/>
      <c r="L21" s="196"/>
      <c r="M21" s="196"/>
      <c r="N21" s="95"/>
      <c r="O21" s="95"/>
      <c r="P21" s="95"/>
      <c r="Q21" s="95"/>
    </row>
    <row r="22" spans="1:17" ht="11.25" customHeight="1" x14ac:dyDescent="0.2">
      <c r="A22" s="425" t="s">
        <v>281</v>
      </c>
      <c r="B22" s="420"/>
      <c r="C22" s="420"/>
      <c r="D22" s="420"/>
      <c r="E22" s="67">
        <v>0</v>
      </c>
      <c r="F22" s="67">
        <v>0</v>
      </c>
      <c r="G22" s="67">
        <v>0</v>
      </c>
      <c r="H22" s="67">
        <v>0</v>
      </c>
      <c r="I22" s="67"/>
      <c r="J22" s="197"/>
      <c r="K22" s="196"/>
      <c r="L22" s="196"/>
      <c r="M22" s="196"/>
      <c r="N22" s="95"/>
      <c r="O22" s="95"/>
      <c r="P22" s="95"/>
      <c r="Q22" s="95"/>
    </row>
    <row r="23" spans="1:17" ht="11.25" customHeight="1" x14ac:dyDescent="0.2">
      <c r="A23" s="419" t="s">
        <v>119</v>
      </c>
      <c r="B23" s="420"/>
      <c r="C23" s="420"/>
      <c r="D23" s="420"/>
      <c r="E23" s="67">
        <v>0</v>
      </c>
      <c r="F23" s="67">
        <v>0</v>
      </c>
      <c r="G23" s="67">
        <v>0</v>
      </c>
      <c r="H23" s="67">
        <v>0</v>
      </c>
      <c r="I23" s="67"/>
      <c r="J23" s="195"/>
      <c r="K23" s="196"/>
      <c r="L23" s="196"/>
      <c r="M23" s="196"/>
      <c r="N23" s="95"/>
      <c r="O23" s="95"/>
      <c r="P23" s="95"/>
      <c r="Q23" s="95"/>
    </row>
    <row r="24" spans="1:17" ht="11.25" customHeight="1" x14ac:dyDescent="0.2">
      <c r="A24" s="419" t="s">
        <v>120</v>
      </c>
      <c r="B24" s="420"/>
      <c r="C24" s="420"/>
      <c r="D24" s="420"/>
      <c r="E24" s="67">
        <v>0</v>
      </c>
      <c r="F24" s="67">
        <v>0</v>
      </c>
      <c r="G24" s="67">
        <v>8033</v>
      </c>
      <c r="H24" s="67">
        <v>0</v>
      </c>
      <c r="I24" s="67"/>
      <c r="J24" s="195"/>
      <c r="K24" s="196"/>
      <c r="L24" s="196"/>
      <c r="M24" s="196"/>
      <c r="N24" s="95"/>
      <c r="O24" s="95"/>
      <c r="P24" s="95"/>
      <c r="Q24" s="95"/>
    </row>
    <row r="25" spans="1:17" ht="23.25" customHeight="1" x14ac:dyDescent="0.2">
      <c r="A25" s="418" t="s">
        <v>410</v>
      </c>
      <c r="B25" s="418"/>
      <c r="C25" s="418"/>
      <c r="D25" s="418"/>
      <c r="E25" s="67">
        <f>SUM(E26:E27)</f>
        <v>0</v>
      </c>
      <c r="F25" s="67">
        <f>SUM(F26:F27)</f>
        <v>28700</v>
      </c>
      <c r="G25" s="67">
        <f>SUM(G26:G27)</f>
        <v>12281</v>
      </c>
      <c r="H25" s="67">
        <f>SUM(H26:H27)</f>
        <v>0</v>
      </c>
      <c r="I25" s="67"/>
      <c r="J25" s="100"/>
      <c r="K25" s="100"/>
      <c r="L25" s="100"/>
      <c r="M25" s="100"/>
      <c r="N25" s="95"/>
      <c r="O25" s="95"/>
      <c r="P25" s="95"/>
      <c r="Q25" s="95"/>
    </row>
    <row r="26" spans="1:17" ht="23.25" customHeight="1" x14ac:dyDescent="0.2">
      <c r="A26" s="419" t="s">
        <v>134</v>
      </c>
      <c r="B26" s="420"/>
      <c r="C26" s="420"/>
      <c r="D26" s="420"/>
      <c r="E26" s="67">
        <v>0</v>
      </c>
      <c r="F26" s="67">
        <v>28700</v>
      </c>
      <c r="G26" s="67">
        <v>11490</v>
      </c>
      <c r="H26" s="67">
        <v>0</v>
      </c>
      <c r="I26" s="67"/>
      <c r="J26" s="195"/>
      <c r="K26" s="196"/>
      <c r="L26" s="196"/>
      <c r="M26" s="196"/>
      <c r="N26" s="95"/>
      <c r="O26" s="95"/>
      <c r="P26" s="95"/>
      <c r="Q26" s="95"/>
    </row>
    <row r="27" spans="1:17" ht="11.25" customHeight="1" x14ac:dyDescent="0.2">
      <c r="A27" s="419" t="s">
        <v>120</v>
      </c>
      <c r="B27" s="420"/>
      <c r="C27" s="420"/>
      <c r="D27" s="420"/>
      <c r="E27" s="67">
        <v>0</v>
      </c>
      <c r="F27" s="67">
        <v>0</v>
      </c>
      <c r="G27" s="67">
        <v>791</v>
      </c>
      <c r="H27" s="67">
        <v>0</v>
      </c>
      <c r="I27" s="67"/>
      <c r="J27" s="195"/>
      <c r="K27" s="196"/>
      <c r="L27" s="196"/>
      <c r="M27" s="196"/>
      <c r="N27" s="95"/>
      <c r="O27" s="95"/>
      <c r="P27" s="95"/>
      <c r="Q27" s="95"/>
    </row>
    <row r="28" spans="1:17" ht="23.25" customHeight="1" x14ac:dyDescent="0.2">
      <c r="A28" s="418" t="s">
        <v>411</v>
      </c>
      <c r="B28" s="418"/>
      <c r="C28" s="418"/>
      <c r="D28" s="418"/>
      <c r="E28" s="67">
        <f>SUM(E29:E30)</f>
        <v>0</v>
      </c>
      <c r="F28" s="67">
        <f>SUM(F29:F30)</f>
        <v>0</v>
      </c>
      <c r="G28" s="67">
        <f>SUM(G29:G30)</f>
        <v>11123</v>
      </c>
      <c r="H28" s="67">
        <f>SUM(H29:H30)</f>
        <v>0</v>
      </c>
      <c r="I28" s="67"/>
      <c r="J28" s="100"/>
      <c r="K28" s="100"/>
      <c r="L28" s="100"/>
      <c r="M28" s="100"/>
      <c r="N28" s="95"/>
      <c r="O28" s="95"/>
      <c r="P28" s="95"/>
      <c r="Q28" s="95"/>
    </row>
    <row r="29" spans="1:17" ht="23.25" customHeight="1" x14ac:dyDescent="0.2">
      <c r="A29" s="419" t="s">
        <v>134</v>
      </c>
      <c r="B29" s="420"/>
      <c r="C29" s="420"/>
      <c r="D29" s="420"/>
      <c r="E29" s="67">
        <v>0</v>
      </c>
      <c r="F29" s="67">
        <v>0</v>
      </c>
      <c r="G29" s="67">
        <v>10256</v>
      </c>
      <c r="H29" s="67">
        <v>0</v>
      </c>
      <c r="I29" s="67"/>
      <c r="J29" s="195"/>
      <c r="K29" s="196"/>
      <c r="L29" s="196"/>
      <c r="M29" s="196"/>
      <c r="N29" s="95"/>
      <c r="O29" s="95"/>
      <c r="P29" s="95"/>
      <c r="Q29" s="95"/>
    </row>
    <row r="30" spans="1:17" ht="11.25" customHeight="1" x14ac:dyDescent="0.2">
      <c r="A30" s="419" t="s">
        <v>120</v>
      </c>
      <c r="B30" s="420"/>
      <c r="C30" s="420"/>
      <c r="D30" s="420"/>
      <c r="E30" s="67">
        <v>0</v>
      </c>
      <c r="F30" s="67">
        <v>0</v>
      </c>
      <c r="G30" s="67">
        <v>867</v>
      </c>
      <c r="H30" s="67">
        <v>0</v>
      </c>
      <c r="I30" s="67"/>
      <c r="J30" s="195"/>
      <c r="K30" s="196"/>
      <c r="L30" s="196"/>
      <c r="M30" s="196"/>
      <c r="N30" s="95"/>
      <c r="O30" s="95"/>
      <c r="P30" s="95"/>
      <c r="Q30" s="95"/>
    </row>
    <row r="31" spans="1:17" ht="23.25" customHeight="1" x14ac:dyDescent="0.2">
      <c r="A31" s="418" t="s">
        <v>412</v>
      </c>
      <c r="B31" s="418"/>
      <c r="C31" s="418"/>
      <c r="D31" s="418"/>
      <c r="E31" s="67">
        <f>SUM(E32:E33)</f>
        <v>0</v>
      </c>
      <c r="F31" s="67">
        <f>SUM(F32:F33)</f>
        <v>12639</v>
      </c>
      <c r="G31" s="67">
        <f>SUM(G32:G33)</f>
        <v>16554</v>
      </c>
      <c r="H31" s="67">
        <f>SUM(H32:H33)</f>
        <v>0</v>
      </c>
      <c r="I31" s="67"/>
      <c r="J31" s="100"/>
      <c r="K31" s="100"/>
      <c r="L31" s="100"/>
      <c r="M31" s="100"/>
      <c r="N31" s="95"/>
      <c r="O31" s="95"/>
      <c r="P31" s="95"/>
      <c r="Q31" s="95"/>
    </row>
    <row r="32" spans="1:17" ht="23.25" customHeight="1" x14ac:dyDescent="0.2">
      <c r="A32" s="419" t="s">
        <v>134</v>
      </c>
      <c r="B32" s="420"/>
      <c r="C32" s="420"/>
      <c r="D32" s="420"/>
      <c r="E32" s="67">
        <v>0</v>
      </c>
      <c r="F32" s="67">
        <v>12639</v>
      </c>
      <c r="G32" s="67">
        <v>15303</v>
      </c>
      <c r="H32" s="67">
        <v>0</v>
      </c>
      <c r="I32" s="67"/>
      <c r="J32" s="195"/>
      <c r="K32" s="196"/>
      <c r="L32" s="196"/>
      <c r="M32" s="196"/>
      <c r="N32" s="95"/>
      <c r="O32" s="95"/>
      <c r="P32" s="95"/>
      <c r="Q32" s="95"/>
    </row>
    <row r="33" spans="1:17" ht="11.25" customHeight="1" x14ac:dyDescent="0.2">
      <c r="A33" s="419" t="s">
        <v>120</v>
      </c>
      <c r="B33" s="420"/>
      <c r="C33" s="420"/>
      <c r="D33" s="420"/>
      <c r="E33" s="67">
        <v>0</v>
      </c>
      <c r="F33" s="67">
        <v>0</v>
      </c>
      <c r="G33" s="67">
        <v>1251</v>
      </c>
      <c r="H33" s="67">
        <v>0</v>
      </c>
      <c r="I33" s="67"/>
      <c r="J33" s="195"/>
      <c r="K33" s="196"/>
      <c r="L33" s="196"/>
      <c r="M33" s="196"/>
      <c r="N33" s="95"/>
      <c r="O33" s="95"/>
      <c r="P33" s="95"/>
      <c r="Q33" s="95"/>
    </row>
    <row r="34" spans="1:17" ht="23.25" customHeight="1" x14ac:dyDescent="0.2">
      <c r="A34" s="416" t="s">
        <v>413</v>
      </c>
      <c r="B34" s="416"/>
      <c r="C34" s="416"/>
      <c r="D34" s="416"/>
      <c r="E34" s="67">
        <f>SUM(E35:E38)</f>
        <v>0</v>
      </c>
      <c r="F34" s="67">
        <f>SUM(F35:F38)</f>
        <v>6740</v>
      </c>
      <c r="G34" s="67">
        <f>SUM(G35:G38)</f>
        <v>46385</v>
      </c>
      <c r="H34" s="67">
        <f>SUM(H35:H38)</f>
        <v>0</v>
      </c>
      <c r="I34" s="67"/>
      <c r="J34" s="198"/>
      <c r="K34" s="198"/>
      <c r="L34" s="198"/>
      <c r="M34" s="198"/>
      <c r="N34" s="95"/>
      <c r="O34" s="95"/>
      <c r="P34" s="95"/>
      <c r="Q34" s="95"/>
    </row>
    <row r="35" spans="1:17" ht="23.25" customHeight="1" x14ac:dyDescent="0.2">
      <c r="A35" s="425" t="s">
        <v>134</v>
      </c>
      <c r="B35" s="426"/>
      <c r="C35" s="426"/>
      <c r="D35" s="426"/>
      <c r="E35" s="67">
        <v>0</v>
      </c>
      <c r="F35" s="67">
        <v>6740</v>
      </c>
      <c r="G35" s="67">
        <v>43042</v>
      </c>
      <c r="H35" s="67">
        <v>0</v>
      </c>
      <c r="I35" s="67"/>
      <c r="J35" s="197"/>
      <c r="K35" s="199"/>
      <c r="L35" s="199"/>
      <c r="M35" s="199"/>
      <c r="N35" s="95"/>
      <c r="O35" s="95"/>
      <c r="P35" s="95"/>
      <c r="Q35" s="95"/>
    </row>
    <row r="36" spans="1:17" ht="11.25" customHeight="1" x14ac:dyDescent="0.2">
      <c r="A36" s="425" t="s">
        <v>281</v>
      </c>
      <c r="B36" s="426"/>
      <c r="C36" s="426"/>
      <c r="D36" s="426"/>
      <c r="E36" s="67">
        <v>0</v>
      </c>
      <c r="F36" s="67">
        <v>0</v>
      </c>
      <c r="G36" s="67">
        <v>0</v>
      </c>
      <c r="H36" s="67">
        <v>0</v>
      </c>
      <c r="I36" s="67"/>
      <c r="J36" s="197"/>
      <c r="K36" s="199"/>
      <c r="L36" s="199"/>
      <c r="M36" s="199"/>
      <c r="N36" s="95"/>
      <c r="O36" s="95"/>
      <c r="P36" s="95"/>
      <c r="Q36" s="95"/>
    </row>
    <row r="37" spans="1:17" ht="11.25" customHeight="1" x14ac:dyDescent="0.2">
      <c r="A37" s="425" t="s">
        <v>119</v>
      </c>
      <c r="B37" s="426"/>
      <c r="C37" s="426"/>
      <c r="D37" s="426"/>
      <c r="E37" s="67">
        <v>0</v>
      </c>
      <c r="F37" s="67">
        <v>0</v>
      </c>
      <c r="G37" s="67">
        <v>0</v>
      </c>
      <c r="H37" s="67">
        <v>0</v>
      </c>
      <c r="I37" s="67"/>
      <c r="J37" s="197"/>
      <c r="K37" s="199"/>
      <c r="L37" s="199"/>
      <c r="M37" s="199"/>
      <c r="N37" s="95"/>
      <c r="O37" s="95"/>
      <c r="P37" s="95"/>
      <c r="Q37" s="95"/>
    </row>
    <row r="38" spans="1:17" ht="11.25" customHeight="1" x14ac:dyDescent="0.2">
      <c r="A38" s="419" t="s">
        <v>120</v>
      </c>
      <c r="B38" s="420"/>
      <c r="C38" s="420"/>
      <c r="D38" s="420"/>
      <c r="E38" s="67">
        <v>0</v>
      </c>
      <c r="F38" s="67">
        <v>0</v>
      </c>
      <c r="G38" s="67">
        <v>3343</v>
      </c>
      <c r="H38" s="67">
        <v>0</v>
      </c>
      <c r="I38" s="67"/>
      <c r="J38" s="195"/>
      <c r="K38" s="196"/>
      <c r="L38" s="196"/>
      <c r="M38" s="196"/>
      <c r="N38" s="95"/>
      <c r="O38" s="95"/>
      <c r="P38" s="95"/>
      <c r="Q38" s="95"/>
    </row>
    <row r="39" spans="1:17" ht="23.25" customHeight="1" x14ac:dyDescent="0.2">
      <c r="A39" s="418" t="s">
        <v>414</v>
      </c>
      <c r="B39" s="418"/>
      <c r="C39" s="418"/>
      <c r="D39" s="418"/>
      <c r="E39" s="67">
        <f>SUM(E40:E43)</f>
        <v>0</v>
      </c>
      <c r="F39" s="67">
        <f>SUM(F40:F43)</f>
        <v>31531</v>
      </c>
      <c r="G39" s="67">
        <f>SUM(G40:G43)</f>
        <v>84802</v>
      </c>
      <c r="H39" s="67">
        <f>SUM(H40:H43)</f>
        <v>0</v>
      </c>
      <c r="I39" s="67"/>
      <c r="J39" s="100"/>
      <c r="K39" s="100"/>
      <c r="L39" s="100"/>
      <c r="M39" s="100"/>
      <c r="N39" s="95"/>
      <c r="O39" s="95"/>
      <c r="P39" s="95"/>
      <c r="Q39" s="95"/>
    </row>
    <row r="40" spans="1:17" ht="23.25" customHeight="1" x14ac:dyDescent="0.2">
      <c r="A40" s="419" t="s">
        <v>134</v>
      </c>
      <c r="B40" s="420"/>
      <c r="C40" s="420"/>
      <c r="D40" s="420"/>
      <c r="E40" s="67">
        <v>0</v>
      </c>
      <c r="F40" s="67">
        <v>31531</v>
      </c>
      <c r="G40" s="67">
        <v>75984</v>
      </c>
      <c r="H40" s="67">
        <v>0</v>
      </c>
      <c r="I40" s="67"/>
      <c r="J40" s="195"/>
      <c r="K40" s="196"/>
      <c r="L40" s="196"/>
      <c r="M40" s="196"/>
      <c r="N40" s="95"/>
      <c r="O40" s="95"/>
      <c r="P40" s="95"/>
      <c r="Q40" s="95"/>
    </row>
    <row r="41" spans="1:17" ht="11.25" customHeight="1" x14ac:dyDescent="0.2">
      <c r="A41" s="425" t="s">
        <v>281</v>
      </c>
      <c r="B41" s="420"/>
      <c r="C41" s="420"/>
      <c r="D41" s="420"/>
      <c r="E41" s="67">
        <v>0</v>
      </c>
      <c r="F41" s="67">
        <v>0</v>
      </c>
      <c r="G41" s="67">
        <v>2161</v>
      </c>
      <c r="H41" s="67">
        <v>0</v>
      </c>
      <c r="I41" s="67"/>
      <c r="J41" s="197"/>
      <c r="K41" s="196"/>
      <c r="L41" s="196"/>
      <c r="M41" s="196"/>
      <c r="N41" s="95"/>
      <c r="O41" s="95"/>
      <c r="P41" s="95"/>
      <c r="Q41" s="95"/>
    </row>
    <row r="42" spans="1:17" ht="11.25" customHeight="1" x14ac:dyDescent="0.2">
      <c r="A42" s="419" t="s">
        <v>119</v>
      </c>
      <c r="B42" s="420"/>
      <c r="C42" s="420"/>
      <c r="D42" s="420"/>
      <c r="E42" s="67">
        <v>0</v>
      </c>
      <c r="F42" s="67">
        <v>0</v>
      </c>
      <c r="G42" s="67">
        <v>4857</v>
      </c>
      <c r="H42" s="67">
        <v>0</v>
      </c>
      <c r="I42" s="67"/>
      <c r="J42" s="195"/>
      <c r="K42" s="196"/>
      <c r="L42" s="196"/>
      <c r="M42" s="196"/>
      <c r="N42" s="95"/>
      <c r="O42" s="95"/>
      <c r="P42" s="95"/>
      <c r="Q42" s="95"/>
    </row>
    <row r="43" spans="1:17" ht="11.25" customHeight="1" x14ac:dyDescent="0.2">
      <c r="A43" s="419" t="s">
        <v>120</v>
      </c>
      <c r="B43" s="420"/>
      <c r="C43" s="420"/>
      <c r="D43" s="420"/>
      <c r="E43" s="67">
        <v>0</v>
      </c>
      <c r="F43" s="67">
        <v>0</v>
      </c>
      <c r="G43" s="67">
        <v>1800</v>
      </c>
      <c r="H43" s="67">
        <v>0</v>
      </c>
      <c r="I43" s="67"/>
      <c r="J43" s="195"/>
      <c r="K43" s="196"/>
      <c r="L43" s="196"/>
      <c r="M43" s="196"/>
      <c r="N43" s="95"/>
      <c r="O43" s="95"/>
      <c r="P43" s="95"/>
      <c r="Q43" s="95"/>
    </row>
    <row r="44" spans="1:17" ht="23.25" customHeight="1" x14ac:dyDescent="0.2">
      <c r="A44" s="418" t="s">
        <v>415</v>
      </c>
      <c r="B44" s="418"/>
      <c r="C44" s="418"/>
      <c r="D44" s="418"/>
      <c r="E44" s="67">
        <f>SUM(E45:E45)</f>
        <v>0</v>
      </c>
      <c r="F44" s="67">
        <f>SUM(F45:F45)</f>
        <v>12785</v>
      </c>
      <c r="G44" s="67">
        <f>SUM(G45:G45)</f>
        <v>4881</v>
      </c>
      <c r="H44" s="67">
        <f>SUM(H45:H45)</f>
        <v>0</v>
      </c>
      <c r="I44" s="67"/>
      <c r="J44" s="100"/>
      <c r="K44" s="100"/>
      <c r="L44" s="100"/>
      <c r="M44" s="100"/>
      <c r="N44" s="95"/>
      <c r="O44" s="95"/>
      <c r="P44" s="95"/>
      <c r="Q44" s="95"/>
    </row>
    <row r="45" spans="1:17" ht="23.25" customHeight="1" x14ac:dyDescent="0.2">
      <c r="A45" s="419" t="s">
        <v>134</v>
      </c>
      <c r="B45" s="420"/>
      <c r="C45" s="420"/>
      <c r="D45" s="420"/>
      <c r="E45" s="67">
        <v>0</v>
      </c>
      <c r="F45" s="67">
        <v>12785</v>
      </c>
      <c r="G45" s="67">
        <v>4881</v>
      </c>
      <c r="H45" s="67">
        <v>0</v>
      </c>
      <c r="I45" s="67"/>
      <c r="J45" s="195"/>
      <c r="K45" s="196"/>
      <c r="L45" s="196"/>
      <c r="M45" s="196"/>
      <c r="N45" s="95"/>
      <c r="O45" s="95"/>
      <c r="P45" s="95"/>
      <c r="Q45" s="95"/>
    </row>
    <row r="46" spans="1:17" ht="34.5" customHeight="1" x14ac:dyDescent="0.2">
      <c r="A46" s="417" t="s">
        <v>416</v>
      </c>
      <c r="B46" s="418"/>
      <c r="C46" s="418"/>
      <c r="D46" s="418"/>
      <c r="E46" s="67">
        <f>SUM(E47:E50)</f>
        <v>0</v>
      </c>
      <c r="F46" s="67">
        <f>SUM(F47:F50)</f>
        <v>27296</v>
      </c>
      <c r="G46" s="67">
        <f>SUM(G47:G50)</f>
        <v>25407</v>
      </c>
      <c r="H46" s="67">
        <f>SUM(H47:H50)</f>
        <v>0</v>
      </c>
      <c r="I46" s="67"/>
      <c r="J46" s="186"/>
      <c r="K46" s="100"/>
      <c r="L46" s="100"/>
      <c r="M46" s="100"/>
      <c r="N46" s="95"/>
      <c r="O46" s="95"/>
      <c r="P46" s="95"/>
      <c r="Q46" s="95"/>
    </row>
    <row r="47" spans="1:17" ht="23.25" customHeight="1" x14ac:dyDescent="0.2">
      <c r="A47" s="419" t="s">
        <v>134</v>
      </c>
      <c r="B47" s="420"/>
      <c r="C47" s="420"/>
      <c r="D47" s="420"/>
      <c r="E47" s="67">
        <v>0</v>
      </c>
      <c r="F47" s="67">
        <v>27296</v>
      </c>
      <c r="G47" s="67">
        <v>10278</v>
      </c>
      <c r="H47" s="67">
        <v>0</v>
      </c>
      <c r="I47" s="67"/>
      <c r="J47" s="195"/>
      <c r="K47" s="196"/>
      <c r="L47" s="196"/>
      <c r="M47" s="196"/>
      <c r="N47" s="95"/>
      <c r="O47" s="95"/>
      <c r="P47" s="95"/>
      <c r="Q47" s="95"/>
    </row>
    <row r="48" spans="1:17" ht="11.25" customHeight="1" x14ac:dyDescent="0.2">
      <c r="A48" s="425" t="s">
        <v>281</v>
      </c>
      <c r="B48" s="420"/>
      <c r="C48" s="420"/>
      <c r="D48" s="420"/>
      <c r="E48" s="67">
        <v>0</v>
      </c>
      <c r="F48" s="67">
        <v>0</v>
      </c>
      <c r="G48" s="67">
        <v>11995</v>
      </c>
      <c r="H48" s="67">
        <v>0</v>
      </c>
      <c r="I48" s="67"/>
      <c r="J48" s="197"/>
      <c r="K48" s="196"/>
      <c r="L48" s="196"/>
      <c r="M48" s="196"/>
      <c r="N48" s="95"/>
      <c r="O48" s="95"/>
      <c r="P48" s="95"/>
      <c r="Q48" s="95"/>
    </row>
    <row r="49" spans="1:17" ht="11.25" customHeight="1" x14ac:dyDescent="0.2">
      <c r="A49" s="419" t="s">
        <v>119</v>
      </c>
      <c r="B49" s="420"/>
      <c r="C49" s="420"/>
      <c r="D49" s="420"/>
      <c r="E49" s="67">
        <v>0</v>
      </c>
      <c r="F49" s="67">
        <v>0</v>
      </c>
      <c r="G49" s="67">
        <v>0</v>
      </c>
      <c r="H49" s="67">
        <v>0</v>
      </c>
      <c r="I49" s="67"/>
      <c r="J49" s="195"/>
      <c r="K49" s="196"/>
      <c r="L49" s="196"/>
      <c r="M49" s="196"/>
      <c r="N49" s="95"/>
      <c r="O49" s="95"/>
      <c r="P49" s="95"/>
      <c r="Q49" s="95"/>
    </row>
    <row r="50" spans="1:17" ht="11.25" customHeight="1" x14ac:dyDescent="0.2">
      <c r="A50" s="419" t="s">
        <v>120</v>
      </c>
      <c r="B50" s="420"/>
      <c r="C50" s="420"/>
      <c r="D50" s="420"/>
      <c r="E50" s="67">
        <v>0</v>
      </c>
      <c r="F50" s="67">
        <v>0</v>
      </c>
      <c r="G50" s="67">
        <v>3134</v>
      </c>
      <c r="H50" s="67">
        <v>0</v>
      </c>
      <c r="I50" s="67"/>
      <c r="J50" s="195"/>
      <c r="K50" s="196"/>
      <c r="L50" s="196"/>
      <c r="M50" s="196"/>
      <c r="N50" s="95"/>
      <c r="O50" s="95"/>
      <c r="P50" s="95"/>
      <c r="Q50" s="95"/>
    </row>
    <row r="51" spans="1:17" ht="23.25" customHeight="1" x14ac:dyDescent="0.2">
      <c r="A51" s="418" t="s">
        <v>417</v>
      </c>
      <c r="B51" s="418"/>
      <c r="C51" s="418"/>
      <c r="D51" s="418"/>
      <c r="E51" s="67">
        <f>SUM(E52:E55)</f>
        <v>0</v>
      </c>
      <c r="F51" s="67">
        <f>SUM(F52:F55)</f>
        <v>28181</v>
      </c>
      <c r="G51" s="67">
        <f>SUM(G52:G55)</f>
        <v>32853</v>
      </c>
      <c r="H51" s="67">
        <f>SUM(H52:H55)</f>
        <v>0</v>
      </c>
      <c r="I51" s="67"/>
      <c r="J51" s="100"/>
      <c r="K51" s="100"/>
      <c r="L51" s="100"/>
      <c r="M51" s="100"/>
      <c r="N51" s="95"/>
      <c r="O51" s="95"/>
      <c r="P51" s="95"/>
      <c r="Q51" s="95"/>
    </row>
    <row r="52" spans="1:17" ht="23.25" customHeight="1" x14ac:dyDescent="0.2">
      <c r="A52" s="419" t="s">
        <v>134</v>
      </c>
      <c r="B52" s="420"/>
      <c r="C52" s="420"/>
      <c r="D52" s="420"/>
      <c r="E52" s="67">
        <v>0</v>
      </c>
      <c r="F52" s="67">
        <v>28181</v>
      </c>
      <c r="G52" s="67">
        <v>23487</v>
      </c>
      <c r="H52" s="67">
        <v>0</v>
      </c>
      <c r="I52" s="67"/>
      <c r="J52" s="195"/>
      <c r="K52" s="196"/>
      <c r="L52" s="196"/>
      <c r="M52" s="196"/>
      <c r="N52" s="95"/>
      <c r="O52" s="95"/>
      <c r="P52" s="95"/>
      <c r="Q52" s="95"/>
    </row>
    <row r="53" spans="1:17" ht="11.25" customHeight="1" x14ac:dyDescent="0.2">
      <c r="A53" s="425" t="s">
        <v>281</v>
      </c>
      <c r="B53" s="420"/>
      <c r="C53" s="420"/>
      <c r="D53" s="420"/>
      <c r="E53" s="67">
        <v>0</v>
      </c>
      <c r="F53" s="67">
        <v>0</v>
      </c>
      <c r="G53" s="67">
        <v>6232</v>
      </c>
      <c r="H53" s="67">
        <v>0</v>
      </c>
      <c r="I53" s="67"/>
      <c r="J53" s="197"/>
      <c r="K53" s="196"/>
      <c r="L53" s="196"/>
      <c r="M53" s="196"/>
      <c r="N53" s="95"/>
      <c r="O53" s="95"/>
      <c r="P53" s="95"/>
      <c r="Q53" s="95"/>
    </row>
    <row r="54" spans="1:17" ht="11.25" customHeight="1" x14ac:dyDescent="0.2">
      <c r="A54" s="419" t="s">
        <v>119</v>
      </c>
      <c r="B54" s="420"/>
      <c r="C54" s="420"/>
      <c r="D54" s="420"/>
      <c r="E54" s="67">
        <v>0</v>
      </c>
      <c r="F54" s="67">
        <v>0</v>
      </c>
      <c r="G54" s="67">
        <v>0</v>
      </c>
      <c r="H54" s="67">
        <v>0</v>
      </c>
      <c r="I54" s="67"/>
      <c r="J54" s="195"/>
      <c r="K54" s="196"/>
      <c r="L54" s="196"/>
      <c r="M54" s="196"/>
      <c r="N54" s="95"/>
      <c r="O54" s="95"/>
      <c r="P54" s="95"/>
      <c r="Q54" s="95"/>
    </row>
    <row r="55" spans="1:17" ht="11.25" customHeight="1" x14ac:dyDescent="0.2">
      <c r="A55" s="419" t="s">
        <v>120</v>
      </c>
      <c r="B55" s="420"/>
      <c r="C55" s="420"/>
      <c r="D55" s="420"/>
      <c r="E55" s="67">
        <v>0</v>
      </c>
      <c r="F55" s="67">
        <v>0</v>
      </c>
      <c r="G55" s="67">
        <v>3134</v>
      </c>
      <c r="H55" s="67">
        <v>0</v>
      </c>
      <c r="I55" s="67"/>
      <c r="J55" s="195"/>
      <c r="K55" s="196"/>
      <c r="L55" s="196"/>
      <c r="M55" s="196"/>
      <c r="N55" s="95"/>
      <c r="O55" s="95"/>
      <c r="P55" s="95"/>
      <c r="Q55" s="95"/>
    </row>
    <row r="56" spans="1:17" ht="23.25" customHeight="1" x14ac:dyDescent="0.2">
      <c r="A56" s="418" t="s">
        <v>418</v>
      </c>
      <c r="B56" s="418"/>
      <c r="C56" s="418"/>
      <c r="D56" s="418"/>
      <c r="E56" s="67">
        <f>SUM(E57:E60)</f>
        <v>17959</v>
      </c>
      <c r="F56" s="67">
        <f>SUM(F57:F60)</f>
        <v>8601</v>
      </c>
      <c r="G56" s="67">
        <f>SUM(G57:G60)</f>
        <v>41102</v>
      </c>
      <c r="H56" s="67">
        <f>SUM(H57:H60)</f>
        <v>0</v>
      </c>
      <c r="I56" s="67"/>
      <c r="J56" s="100"/>
      <c r="K56" s="100"/>
      <c r="L56" s="100"/>
      <c r="M56" s="100"/>
      <c r="N56" s="95"/>
      <c r="O56" s="95"/>
      <c r="P56" s="95"/>
      <c r="Q56" s="95"/>
    </row>
    <row r="57" spans="1:17" ht="23.25" customHeight="1" x14ac:dyDescent="0.2">
      <c r="A57" s="419" t="s">
        <v>134</v>
      </c>
      <c r="B57" s="420"/>
      <c r="C57" s="420"/>
      <c r="D57" s="420"/>
      <c r="E57" s="67">
        <v>11123</v>
      </c>
      <c r="F57" s="67">
        <v>8601</v>
      </c>
      <c r="G57" s="67">
        <v>30175</v>
      </c>
      <c r="H57" s="67">
        <v>0</v>
      </c>
      <c r="I57" s="67"/>
      <c r="J57" s="195"/>
      <c r="K57" s="196"/>
      <c r="L57" s="196"/>
      <c r="M57" s="196"/>
      <c r="N57" s="95"/>
      <c r="O57" s="95"/>
      <c r="P57" s="95"/>
      <c r="Q57" s="95"/>
    </row>
    <row r="58" spans="1:17" ht="11.25" customHeight="1" x14ac:dyDescent="0.2">
      <c r="A58" s="425" t="s">
        <v>281</v>
      </c>
      <c r="B58" s="420"/>
      <c r="C58" s="420"/>
      <c r="D58" s="420"/>
      <c r="E58" s="67">
        <v>2500</v>
      </c>
      <c r="F58" s="67">
        <v>0</v>
      </c>
      <c r="G58" s="67">
        <v>958</v>
      </c>
      <c r="H58" s="67">
        <v>0</v>
      </c>
      <c r="I58" s="67"/>
      <c r="J58" s="197"/>
      <c r="K58" s="196"/>
      <c r="L58" s="196"/>
      <c r="M58" s="196"/>
      <c r="N58" s="95"/>
      <c r="O58" s="95"/>
      <c r="P58" s="95"/>
      <c r="Q58" s="95"/>
    </row>
    <row r="59" spans="1:17" ht="11.25" customHeight="1" x14ac:dyDescent="0.2">
      <c r="A59" s="419" t="s">
        <v>119</v>
      </c>
      <c r="B59" s="420"/>
      <c r="C59" s="420"/>
      <c r="D59" s="420"/>
      <c r="E59" s="67">
        <v>66</v>
      </c>
      <c r="F59" s="67">
        <v>0</v>
      </c>
      <c r="G59" s="67">
        <v>8245</v>
      </c>
      <c r="H59" s="67">
        <v>0</v>
      </c>
      <c r="I59" s="67"/>
      <c r="J59" s="195"/>
      <c r="K59" s="196"/>
      <c r="L59" s="196"/>
      <c r="M59" s="196"/>
      <c r="N59" s="95"/>
      <c r="O59" s="95"/>
      <c r="P59" s="95"/>
      <c r="Q59" s="95"/>
    </row>
    <row r="60" spans="1:17" ht="11.25" customHeight="1" x14ac:dyDescent="0.2">
      <c r="A60" s="419" t="s">
        <v>120</v>
      </c>
      <c r="B60" s="420"/>
      <c r="C60" s="420"/>
      <c r="D60" s="420"/>
      <c r="E60" s="67">
        <v>4270</v>
      </c>
      <c r="F60" s="67">
        <v>0</v>
      </c>
      <c r="G60" s="67">
        <v>1724</v>
      </c>
      <c r="H60" s="67">
        <v>0</v>
      </c>
      <c r="I60" s="67"/>
      <c r="J60" s="195"/>
      <c r="K60" s="196"/>
      <c r="L60" s="196"/>
      <c r="M60" s="196"/>
      <c r="N60" s="95"/>
      <c r="O60" s="95"/>
      <c r="P60" s="95"/>
      <c r="Q60" s="95"/>
    </row>
    <row r="61" spans="1:17" ht="23.25" customHeight="1" x14ac:dyDescent="0.2">
      <c r="A61" s="418" t="s">
        <v>419</v>
      </c>
      <c r="B61" s="418"/>
      <c r="C61" s="418"/>
      <c r="D61" s="418"/>
      <c r="E61" s="67">
        <f>SUM(E62:E63)</f>
        <v>0</v>
      </c>
      <c r="F61" s="67">
        <f>SUM(F62:F63)</f>
        <v>0</v>
      </c>
      <c r="G61" s="67">
        <f>SUM(G62:G63)</f>
        <v>8131</v>
      </c>
      <c r="H61" s="67">
        <f>SUM(H62:H63)</f>
        <v>0</v>
      </c>
      <c r="I61" s="67"/>
      <c r="J61" s="100"/>
      <c r="K61" s="100"/>
      <c r="L61" s="100"/>
      <c r="M61" s="100"/>
      <c r="N61" s="95"/>
      <c r="O61" s="95"/>
      <c r="P61" s="95"/>
      <c r="Q61" s="95"/>
    </row>
    <row r="62" spans="1:17" ht="23.25" customHeight="1" x14ac:dyDescent="0.2">
      <c r="A62" s="419" t="s">
        <v>134</v>
      </c>
      <c r="B62" s="420"/>
      <c r="C62" s="420"/>
      <c r="D62" s="420"/>
      <c r="E62" s="67">
        <v>0</v>
      </c>
      <c r="F62" s="67">
        <v>0</v>
      </c>
      <c r="G62" s="67">
        <v>8131</v>
      </c>
      <c r="H62" s="67">
        <v>0</v>
      </c>
      <c r="I62" s="67"/>
      <c r="J62" s="195"/>
      <c r="K62" s="196"/>
      <c r="L62" s="196"/>
      <c r="M62" s="196"/>
      <c r="N62" s="95"/>
      <c r="O62" s="95"/>
      <c r="P62" s="95"/>
      <c r="Q62" s="95"/>
    </row>
    <row r="63" spans="1:17" ht="11.25" customHeight="1" x14ac:dyDescent="0.2">
      <c r="A63" s="419" t="s">
        <v>119</v>
      </c>
      <c r="B63" s="420"/>
      <c r="C63" s="420"/>
      <c r="D63" s="420"/>
      <c r="E63" s="67">
        <v>0</v>
      </c>
      <c r="F63" s="67">
        <v>0</v>
      </c>
      <c r="G63" s="67">
        <v>0</v>
      </c>
      <c r="H63" s="67">
        <v>0</v>
      </c>
      <c r="I63" s="67"/>
      <c r="J63" s="195"/>
      <c r="K63" s="196"/>
      <c r="L63" s="196"/>
      <c r="M63" s="196"/>
      <c r="N63" s="95"/>
      <c r="O63" s="95"/>
      <c r="P63" s="95"/>
      <c r="Q63" s="95"/>
    </row>
    <row r="64" spans="1:17" ht="23.25" customHeight="1" x14ac:dyDescent="0.2">
      <c r="A64" s="418" t="s">
        <v>420</v>
      </c>
      <c r="B64" s="418"/>
      <c r="C64" s="418"/>
      <c r="D64" s="418"/>
      <c r="E64" s="67">
        <f>SUM(E65:E68)</f>
        <v>0</v>
      </c>
      <c r="F64" s="67">
        <f>SUM(F65:F68)</f>
        <v>10318</v>
      </c>
      <c r="G64" s="67">
        <f>SUM(G65:G68)</f>
        <v>23507</v>
      </c>
      <c r="H64" s="67">
        <f>SUM(H65:H68)</f>
        <v>0</v>
      </c>
      <c r="I64" s="67"/>
      <c r="J64" s="100"/>
      <c r="K64" s="100"/>
      <c r="L64" s="100"/>
      <c r="M64" s="100"/>
      <c r="N64" s="95"/>
      <c r="O64" s="95"/>
      <c r="P64" s="95"/>
      <c r="Q64" s="95"/>
    </row>
    <row r="65" spans="1:17" ht="23.25" customHeight="1" x14ac:dyDescent="0.2">
      <c r="A65" s="419" t="s">
        <v>134</v>
      </c>
      <c r="B65" s="420"/>
      <c r="C65" s="420"/>
      <c r="D65" s="420"/>
      <c r="E65" s="67">
        <v>0</v>
      </c>
      <c r="F65" s="67">
        <v>10318</v>
      </c>
      <c r="G65" s="67">
        <v>22475</v>
      </c>
      <c r="H65" s="67">
        <v>0</v>
      </c>
      <c r="I65" s="67"/>
      <c r="J65" s="195"/>
      <c r="K65" s="196"/>
      <c r="L65" s="196"/>
      <c r="M65" s="196"/>
      <c r="N65" s="95"/>
      <c r="O65" s="95"/>
      <c r="P65" s="95"/>
      <c r="Q65" s="95"/>
    </row>
    <row r="66" spans="1:17" ht="11.25" customHeight="1" x14ac:dyDescent="0.2">
      <c r="A66" s="425" t="s">
        <v>281</v>
      </c>
      <c r="B66" s="420"/>
      <c r="C66" s="420"/>
      <c r="D66" s="420"/>
      <c r="E66" s="67">
        <v>0</v>
      </c>
      <c r="F66" s="67">
        <v>0</v>
      </c>
      <c r="G66" s="67">
        <v>0</v>
      </c>
      <c r="H66" s="67">
        <v>0</v>
      </c>
      <c r="I66" s="67"/>
      <c r="J66" s="197"/>
      <c r="K66" s="196"/>
      <c r="L66" s="196"/>
      <c r="M66" s="196"/>
      <c r="N66" s="95"/>
      <c r="O66" s="95"/>
      <c r="P66" s="95"/>
      <c r="Q66" s="95"/>
    </row>
    <row r="67" spans="1:17" ht="11.25" customHeight="1" x14ac:dyDescent="0.2">
      <c r="A67" s="419" t="s">
        <v>119</v>
      </c>
      <c r="B67" s="420"/>
      <c r="C67" s="420"/>
      <c r="D67" s="420"/>
      <c r="E67" s="67">
        <v>0</v>
      </c>
      <c r="F67" s="67">
        <v>0</v>
      </c>
      <c r="G67" s="67">
        <v>0</v>
      </c>
      <c r="H67" s="67">
        <v>0</v>
      </c>
      <c r="I67" s="67"/>
      <c r="J67" s="195"/>
      <c r="K67" s="196"/>
      <c r="L67" s="196"/>
      <c r="M67" s="196"/>
      <c r="N67" s="95"/>
      <c r="O67" s="95"/>
      <c r="P67" s="95"/>
      <c r="Q67" s="95"/>
    </row>
    <row r="68" spans="1:17" ht="11.25" customHeight="1" x14ac:dyDescent="0.2">
      <c r="A68" s="419" t="s">
        <v>120</v>
      </c>
      <c r="B68" s="420"/>
      <c r="C68" s="420"/>
      <c r="D68" s="420"/>
      <c r="E68" s="67">
        <v>0</v>
      </c>
      <c r="F68" s="67">
        <v>0</v>
      </c>
      <c r="G68" s="67">
        <v>1032</v>
      </c>
      <c r="H68" s="67">
        <v>0</v>
      </c>
      <c r="I68" s="67"/>
      <c r="J68" s="195"/>
      <c r="K68" s="196"/>
      <c r="L68" s="196"/>
      <c r="M68" s="196"/>
      <c r="N68" s="95"/>
      <c r="O68" s="95"/>
      <c r="P68" s="95"/>
      <c r="Q68" s="95"/>
    </row>
    <row r="69" spans="1:17" ht="23.25" customHeight="1" x14ac:dyDescent="0.2">
      <c r="A69" s="418" t="s">
        <v>421</v>
      </c>
      <c r="B69" s="418"/>
      <c r="C69" s="418"/>
      <c r="D69" s="418"/>
      <c r="E69" s="67">
        <f>SUM(E70:E72)</f>
        <v>0</v>
      </c>
      <c r="F69" s="67">
        <f>SUM(F70:F72)</f>
        <v>12224</v>
      </c>
      <c r="G69" s="67">
        <f>SUM(G70:G72)</f>
        <v>36307</v>
      </c>
      <c r="H69" s="67">
        <f>SUM(H70:H72)</f>
        <v>0</v>
      </c>
      <c r="I69" s="67"/>
      <c r="J69" s="100"/>
      <c r="K69" s="100"/>
      <c r="L69" s="100"/>
      <c r="M69" s="100"/>
      <c r="N69" s="95"/>
      <c r="O69" s="95"/>
      <c r="P69" s="95"/>
      <c r="Q69" s="95"/>
    </row>
    <row r="70" spans="1:17" ht="23.25" customHeight="1" x14ac:dyDescent="0.2">
      <c r="A70" s="419" t="s">
        <v>134</v>
      </c>
      <c r="B70" s="420"/>
      <c r="C70" s="420"/>
      <c r="D70" s="420"/>
      <c r="E70" s="67">
        <v>0</v>
      </c>
      <c r="F70" s="67">
        <v>12224</v>
      </c>
      <c r="G70" s="67">
        <v>30099</v>
      </c>
      <c r="H70" s="67">
        <v>0</v>
      </c>
      <c r="I70" s="67"/>
      <c r="J70" s="195"/>
      <c r="K70" s="196"/>
      <c r="L70" s="196"/>
      <c r="M70" s="196"/>
      <c r="N70" s="95"/>
      <c r="O70" s="95"/>
      <c r="P70" s="95"/>
      <c r="Q70" s="95"/>
    </row>
    <row r="71" spans="1:17" ht="11.25" customHeight="1" x14ac:dyDescent="0.2">
      <c r="A71" s="419" t="s">
        <v>119</v>
      </c>
      <c r="B71" s="420"/>
      <c r="C71" s="420"/>
      <c r="D71" s="420"/>
      <c r="E71" s="67">
        <v>0</v>
      </c>
      <c r="F71" s="67">
        <v>0</v>
      </c>
      <c r="G71" s="67">
        <v>0</v>
      </c>
      <c r="H71" s="67">
        <v>0</v>
      </c>
      <c r="I71" s="67"/>
      <c r="J71" s="195"/>
      <c r="K71" s="196"/>
      <c r="L71" s="196"/>
      <c r="M71" s="196"/>
      <c r="N71" s="95"/>
      <c r="O71" s="95"/>
      <c r="P71" s="95"/>
      <c r="Q71" s="95"/>
    </row>
    <row r="72" spans="1:17" ht="11.25" customHeight="1" x14ac:dyDescent="0.2">
      <c r="A72" s="419" t="s">
        <v>120</v>
      </c>
      <c r="B72" s="420"/>
      <c r="C72" s="420"/>
      <c r="D72" s="420"/>
      <c r="E72" s="67">
        <v>0</v>
      </c>
      <c r="F72" s="67">
        <v>0</v>
      </c>
      <c r="G72" s="67">
        <v>6208</v>
      </c>
      <c r="H72" s="67">
        <v>0</v>
      </c>
      <c r="I72" s="67"/>
      <c r="J72" s="195"/>
      <c r="K72" s="196"/>
      <c r="L72" s="196"/>
      <c r="M72" s="196"/>
      <c r="N72" s="95"/>
      <c r="O72" s="95"/>
      <c r="P72" s="95"/>
      <c r="Q72" s="95"/>
    </row>
    <row r="73" spans="1:17" ht="23.25" customHeight="1" x14ac:dyDescent="0.2">
      <c r="A73" s="418" t="s">
        <v>422</v>
      </c>
      <c r="B73" s="418"/>
      <c r="C73" s="418"/>
      <c r="D73" s="418"/>
      <c r="E73" s="67">
        <f>SUM(E74:E75)</f>
        <v>0</v>
      </c>
      <c r="F73" s="67">
        <f>SUM(F74:F75)</f>
        <v>0</v>
      </c>
      <c r="G73" s="67">
        <f>SUM(G74:G75)</f>
        <v>1722</v>
      </c>
      <c r="H73" s="67">
        <f>SUM(H74:H75)</f>
        <v>0</v>
      </c>
      <c r="I73" s="67"/>
      <c r="J73" s="100"/>
      <c r="K73" s="100"/>
      <c r="L73" s="100"/>
      <c r="M73" s="100"/>
      <c r="N73" s="95"/>
      <c r="O73" s="95"/>
      <c r="P73" s="95"/>
      <c r="Q73" s="95"/>
    </row>
    <row r="74" spans="1:17" ht="23.25" customHeight="1" x14ac:dyDescent="0.2">
      <c r="A74" s="419" t="s">
        <v>134</v>
      </c>
      <c r="B74" s="426"/>
      <c r="C74" s="426"/>
      <c r="D74" s="426"/>
      <c r="E74" s="182">
        <v>0</v>
      </c>
      <c r="F74" s="182">
        <v>0</v>
      </c>
      <c r="G74" s="182">
        <v>1152</v>
      </c>
      <c r="H74" s="182">
        <v>0</v>
      </c>
      <c r="I74" s="67"/>
      <c r="J74" s="195"/>
      <c r="K74" s="199"/>
      <c r="L74" s="199"/>
      <c r="M74" s="199"/>
      <c r="N74" s="200"/>
      <c r="O74" s="200"/>
      <c r="P74" s="200"/>
      <c r="Q74" s="200"/>
    </row>
    <row r="75" spans="1:17" ht="11.25" customHeight="1" x14ac:dyDescent="0.2">
      <c r="A75" s="419" t="s">
        <v>120</v>
      </c>
      <c r="B75" s="420"/>
      <c r="C75" s="420"/>
      <c r="D75" s="420"/>
      <c r="E75" s="67">
        <v>0</v>
      </c>
      <c r="F75" s="67">
        <v>0</v>
      </c>
      <c r="G75" s="67">
        <v>570</v>
      </c>
      <c r="H75" s="67">
        <v>0</v>
      </c>
      <c r="I75" s="67"/>
      <c r="J75" s="195"/>
      <c r="K75" s="196"/>
      <c r="L75" s="196"/>
      <c r="M75" s="196"/>
      <c r="N75" s="95"/>
      <c r="O75" s="95"/>
      <c r="P75" s="95"/>
      <c r="Q75" s="95"/>
    </row>
    <row r="76" spans="1:17" ht="23.25" customHeight="1" x14ac:dyDescent="0.2">
      <c r="A76" s="418" t="s">
        <v>423</v>
      </c>
      <c r="B76" s="418"/>
      <c r="C76" s="418"/>
      <c r="D76" s="418"/>
      <c r="E76" s="67">
        <f>SUM(E77:E77)</f>
        <v>0</v>
      </c>
      <c r="F76" s="67">
        <f>SUM(F77:F77)</f>
        <v>2613</v>
      </c>
      <c r="G76" s="67">
        <f>SUM(G77:G77)</f>
        <v>0</v>
      </c>
      <c r="H76" s="67">
        <f>SUM(H77:H77)</f>
        <v>0</v>
      </c>
      <c r="I76" s="67"/>
      <c r="J76" s="100"/>
      <c r="K76" s="100"/>
      <c r="L76" s="100"/>
      <c r="M76" s="100"/>
      <c r="N76" s="95"/>
      <c r="O76" s="95"/>
      <c r="P76" s="95"/>
      <c r="Q76" s="95"/>
    </row>
    <row r="77" spans="1:17" ht="23.25" customHeight="1" x14ac:dyDescent="0.2">
      <c r="A77" s="419" t="s">
        <v>134</v>
      </c>
      <c r="B77" s="420"/>
      <c r="C77" s="420"/>
      <c r="D77" s="420"/>
      <c r="E77" s="67">
        <v>0</v>
      </c>
      <c r="F77" s="67">
        <v>2613</v>
      </c>
      <c r="G77" s="67">
        <v>0</v>
      </c>
      <c r="H77" s="67">
        <v>0</v>
      </c>
      <c r="I77" s="67"/>
      <c r="J77" s="195"/>
      <c r="K77" s="196"/>
      <c r="L77" s="196"/>
      <c r="M77" s="196"/>
      <c r="N77" s="95"/>
      <c r="O77" s="95"/>
      <c r="P77" s="95"/>
      <c r="Q77" s="95"/>
    </row>
    <row r="78" spans="1:17" ht="23.25" customHeight="1" x14ac:dyDescent="0.2">
      <c r="A78" s="418" t="s">
        <v>424</v>
      </c>
      <c r="B78" s="418"/>
      <c r="C78" s="418"/>
      <c r="D78" s="418"/>
      <c r="E78" s="67">
        <f>SUM(E79:E80)</f>
        <v>0</v>
      </c>
      <c r="F78" s="67">
        <f>SUM(F79:F80)</f>
        <v>0</v>
      </c>
      <c r="G78" s="67">
        <f>SUM(G79:G80)</f>
        <v>10927</v>
      </c>
      <c r="H78" s="67">
        <f>SUM(H79:H80)</f>
        <v>0</v>
      </c>
      <c r="I78" s="67"/>
      <c r="J78" s="100"/>
      <c r="K78" s="100"/>
      <c r="L78" s="100"/>
      <c r="M78" s="100"/>
      <c r="N78" s="95"/>
      <c r="O78" s="95"/>
      <c r="P78" s="95"/>
      <c r="Q78" s="95"/>
    </row>
    <row r="79" spans="1:17" ht="23.25" customHeight="1" x14ac:dyDescent="0.2">
      <c r="A79" s="419" t="s">
        <v>134</v>
      </c>
      <c r="B79" s="420"/>
      <c r="C79" s="420"/>
      <c r="D79" s="420"/>
      <c r="E79" s="67">
        <v>0</v>
      </c>
      <c r="F79" s="67">
        <v>0</v>
      </c>
      <c r="G79" s="67">
        <v>10568</v>
      </c>
      <c r="H79" s="67">
        <v>0</v>
      </c>
      <c r="I79" s="67"/>
      <c r="J79" s="195"/>
      <c r="K79" s="196"/>
      <c r="L79" s="196"/>
      <c r="M79" s="196"/>
      <c r="N79" s="95"/>
      <c r="O79" s="95"/>
      <c r="P79" s="95"/>
      <c r="Q79" s="95"/>
    </row>
    <row r="80" spans="1:17" ht="11.25" customHeight="1" x14ac:dyDescent="0.2">
      <c r="A80" s="419" t="s">
        <v>120</v>
      </c>
      <c r="B80" s="420"/>
      <c r="C80" s="420"/>
      <c r="D80" s="420"/>
      <c r="E80" s="67">
        <v>0</v>
      </c>
      <c r="F80" s="67">
        <v>0</v>
      </c>
      <c r="G80" s="67">
        <v>359</v>
      </c>
      <c r="H80" s="67">
        <v>0</v>
      </c>
      <c r="I80" s="67"/>
      <c r="J80" s="195"/>
      <c r="K80" s="196"/>
      <c r="L80" s="196"/>
      <c r="M80" s="196"/>
      <c r="N80" s="95"/>
      <c r="O80" s="95"/>
      <c r="P80" s="95"/>
      <c r="Q80" s="95"/>
    </row>
    <row r="81" spans="1:17" ht="23.25" customHeight="1" x14ac:dyDescent="0.2">
      <c r="A81" s="418" t="s">
        <v>425</v>
      </c>
      <c r="B81" s="418"/>
      <c r="C81" s="418"/>
      <c r="D81" s="418"/>
      <c r="E81" s="67">
        <f>SUM(E82:E83)</f>
        <v>0</v>
      </c>
      <c r="F81" s="67">
        <f>SUM(F82:F83)</f>
        <v>6376</v>
      </c>
      <c r="G81" s="67">
        <f>SUM(G82:G83)</f>
        <v>16094</v>
      </c>
      <c r="H81" s="67">
        <f>SUM(H82:H83)</f>
        <v>0</v>
      </c>
      <c r="I81" s="67"/>
      <c r="J81" s="100"/>
      <c r="K81" s="100"/>
      <c r="L81" s="100"/>
      <c r="M81" s="100"/>
      <c r="N81" s="95"/>
      <c r="O81" s="95"/>
      <c r="P81" s="95"/>
      <c r="Q81" s="95"/>
    </row>
    <row r="82" spans="1:17" ht="23.25" customHeight="1" x14ac:dyDescent="0.2">
      <c r="A82" s="419" t="s">
        <v>134</v>
      </c>
      <c r="B82" s="420"/>
      <c r="C82" s="420"/>
      <c r="D82" s="420"/>
      <c r="E82" s="67">
        <v>0</v>
      </c>
      <c r="F82" s="67">
        <v>6376</v>
      </c>
      <c r="G82" s="67">
        <v>15735</v>
      </c>
      <c r="H82" s="67">
        <v>0</v>
      </c>
      <c r="I82" s="67"/>
      <c r="J82" s="195"/>
      <c r="K82" s="196"/>
      <c r="L82" s="196"/>
      <c r="M82" s="196"/>
      <c r="N82" s="95"/>
      <c r="O82" s="95"/>
      <c r="P82" s="95"/>
      <c r="Q82" s="95"/>
    </row>
    <row r="83" spans="1:17" ht="11.25" customHeight="1" x14ac:dyDescent="0.2">
      <c r="A83" s="419" t="s">
        <v>120</v>
      </c>
      <c r="B83" s="420"/>
      <c r="C83" s="420"/>
      <c r="D83" s="420"/>
      <c r="E83" s="67">
        <v>0</v>
      </c>
      <c r="F83" s="67">
        <v>0</v>
      </c>
      <c r="G83" s="67">
        <v>359</v>
      </c>
      <c r="H83" s="67">
        <v>0</v>
      </c>
      <c r="I83" s="67"/>
      <c r="J83" s="195"/>
      <c r="K83" s="196"/>
      <c r="L83" s="196"/>
      <c r="M83" s="196"/>
      <c r="N83" s="95"/>
      <c r="O83" s="95"/>
      <c r="P83" s="95"/>
      <c r="Q83" s="95"/>
    </row>
    <row r="84" spans="1:17" ht="23.25" customHeight="1" x14ac:dyDescent="0.2">
      <c r="A84" s="418" t="s">
        <v>426</v>
      </c>
      <c r="B84" s="418"/>
      <c r="C84" s="418"/>
      <c r="D84" s="418"/>
      <c r="E84" s="67">
        <f>SUM(E85:E88)</f>
        <v>0</v>
      </c>
      <c r="F84" s="67">
        <f>SUM(F85:F88)</f>
        <v>0</v>
      </c>
      <c r="G84" s="67">
        <f>SUM(G85:G88)</f>
        <v>19562</v>
      </c>
      <c r="H84" s="67">
        <f>SUM(H85:H88)</f>
        <v>0</v>
      </c>
      <c r="I84" s="67"/>
      <c r="J84" s="100"/>
      <c r="K84" s="100"/>
      <c r="L84" s="100"/>
      <c r="M84" s="100"/>
      <c r="N84" s="95"/>
      <c r="O84" s="95"/>
      <c r="P84" s="95"/>
      <c r="Q84" s="95"/>
    </row>
    <row r="85" spans="1:17" ht="23.25" customHeight="1" x14ac:dyDescent="0.2">
      <c r="A85" s="419" t="s">
        <v>134</v>
      </c>
      <c r="B85" s="420"/>
      <c r="C85" s="420"/>
      <c r="D85" s="420"/>
      <c r="E85" s="67">
        <v>0</v>
      </c>
      <c r="F85" s="67">
        <v>0</v>
      </c>
      <c r="G85" s="67">
        <v>19084</v>
      </c>
      <c r="H85" s="67">
        <v>0</v>
      </c>
      <c r="I85" s="67"/>
      <c r="J85" s="195"/>
      <c r="K85" s="196"/>
      <c r="L85" s="196"/>
      <c r="M85" s="196"/>
      <c r="N85" s="95"/>
      <c r="O85" s="95"/>
      <c r="P85" s="95"/>
      <c r="Q85" s="95"/>
    </row>
    <row r="86" spans="1:17" ht="11.25" customHeight="1" x14ac:dyDescent="0.2">
      <c r="A86" s="419" t="s">
        <v>281</v>
      </c>
      <c r="B86" s="426"/>
      <c r="C86" s="426"/>
      <c r="D86" s="426"/>
      <c r="E86" s="182">
        <v>0</v>
      </c>
      <c r="F86" s="182">
        <v>0</v>
      </c>
      <c r="G86" s="182">
        <v>0</v>
      </c>
      <c r="H86" s="182">
        <v>0</v>
      </c>
      <c r="I86" s="67"/>
      <c r="J86" s="195"/>
      <c r="K86" s="199"/>
      <c r="L86" s="199"/>
      <c r="M86" s="199"/>
      <c r="N86" s="200"/>
      <c r="O86" s="200"/>
      <c r="P86" s="200"/>
      <c r="Q86" s="200"/>
    </row>
    <row r="87" spans="1:17" ht="11.25" customHeight="1" x14ac:dyDescent="0.2">
      <c r="A87" s="419" t="s">
        <v>119</v>
      </c>
      <c r="B87" s="426"/>
      <c r="C87" s="426"/>
      <c r="D87" s="426"/>
      <c r="E87" s="182">
        <v>0</v>
      </c>
      <c r="F87" s="182">
        <v>0</v>
      </c>
      <c r="G87" s="182">
        <v>0</v>
      </c>
      <c r="H87" s="182">
        <v>0</v>
      </c>
      <c r="I87" s="67"/>
      <c r="J87" s="195"/>
      <c r="K87" s="199"/>
      <c r="L87" s="199"/>
      <c r="M87" s="199"/>
      <c r="N87" s="200"/>
      <c r="O87" s="200"/>
      <c r="P87" s="200"/>
      <c r="Q87" s="200"/>
    </row>
    <row r="88" spans="1:17" ht="11.25" customHeight="1" x14ac:dyDescent="0.2">
      <c r="A88" s="419" t="s">
        <v>120</v>
      </c>
      <c r="B88" s="426"/>
      <c r="C88" s="426"/>
      <c r="D88" s="426"/>
      <c r="E88" s="182">
        <v>0</v>
      </c>
      <c r="F88" s="182">
        <v>0</v>
      </c>
      <c r="G88" s="182">
        <v>478</v>
      </c>
      <c r="H88" s="182">
        <v>0</v>
      </c>
      <c r="I88" s="67"/>
      <c r="J88" s="195"/>
      <c r="K88" s="199"/>
      <c r="L88" s="199"/>
      <c r="M88" s="199"/>
      <c r="N88" s="200"/>
      <c r="O88" s="200"/>
      <c r="P88" s="200"/>
      <c r="Q88" s="200"/>
    </row>
    <row r="89" spans="1:17" ht="23.25" customHeight="1" x14ac:dyDescent="0.2">
      <c r="A89" s="427" t="s">
        <v>427</v>
      </c>
      <c r="B89" s="427"/>
      <c r="C89" s="427"/>
      <c r="D89" s="427"/>
      <c r="E89" s="182">
        <f>SUM(E90:E91)</f>
        <v>0</v>
      </c>
      <c r="F89" s="182">
        <f>SUM(F90:F91)</f>
        <v>11111</v>
      </c>
      <c r="G89" s="182">
        <f>SUM(G90:G91)</f>
        <v>21222</v>
      </c>
      <c r="H89" s="182">
        <f>SUM(H90:H91)</f>
        <v>0</v>
      </c>
      <c r="I89" s="67"/>
      <c r="J89" s="201"/>
      <c r="K89" s="201"/>
      <c r="L89" s="201"/>
      <c r="M89" s="201"/>
      <c r="N89" s="200"/>
      <c r="O89" s="200"/>
      <c r="P89" s="200"/>
      <c r="Q89" s="200"/>
    </row>
    <row r="90" spans="1:17" ht="23.25" customHeight="1" x14ac:dyDescent="0.2">
      <c r="A90" s="419" t="s">
        <v>134</v>
      </c>
      <c r="B90" s="426"/>
      <c r="C90" s="426"/>
      <c r="D90" s="426"/>
      <c r="E90" s="182">
        <v>0</v>
      </c>
      <c r="F90" s="182">
        <v>11111</v>
      </c>
      <c r="G90" s="182">
        <v>18614</v>
      </c>
      <c r="H90" s="182">
        <v>0</v>
      </c>
      <c r="I90" s="67"/>
      <c r="J90" s="195"/>
      <c r="K90" s="199"/>
      <c r="L90" s="199"/>
      <c r="M90" s="199"/>
      <c r="N90" s="200"/>
      <c r="O90" s="200"/>
      <c r="P90" s="200"/>
      <c r="Q90" s="200"/>
    </row>
    <row r="91" spans="1:17" ht="11.25" customHeight="1" x14ac:dyDescent="0.2">
      <c r="A91" s="419" t="s">
        <v>120</v>
      </c>
      <c r="B91" s="426"/>
      <c r="C91" s="426"/>
      <c r="D91" s="426"/>
      <c r="E91" s="182">
        <v>0</v>
      </c>
      <c r="F91" s="182">
        <v>0</v>
      </c>
      <c r="G91" s="182">
        <v>2608</v>
      </c>
      <c r="H91" s="182">
        <v>0</v>
      </c>
      <c r="I91" s="67"/>
      <c r="J91" s="195"/>
      <c r="K91" s="199"/>
      <c r="L91" s="199"/>
      <c r="M91" s="199"/>
      <c r="N91" s="200"/>
      <c r="O91" s="200"/>
      <c r="P91" s="200"/>
      <c r="Q91" s="200"/>
    </row>
    <row r="92" spans="1:17" ht="23.25" customHeight="1" x14ac:dyDescent="0.2">
      <c r="A92" s="427" t="s">
        <v>428</v>
      </c>
      <c r="B92" s="427"/>
      <c r="C92" s="427"/>
      <c r="D92" s="427"/>
      <c r="E92" s="182">
        <f>SUM(E93:E96)</f>
        <v>0</v>
      </c>
      <c r="F92" s="182">
        <f>SUM(F93:F96)</f>
        <v>86052</v>
      </c>
      <c r="G92" s="182">
        <f>SUM(G93:G96)</f>
        <v>40933</v>
      </c>
      <c r="H92" s="182">
        <f>SUM(H93:H96)</f>
        <v>0</v>
      </c>
      <c r="I92" s="67"/>
      <c r="J92" s="201"/>
      <c r="K92" s="201"/>
      <c r="L92" s="201"/>
      <c r="M92" s="201"/>
      <c r="N92" s="200"/>
      <c r="O92" s="200"/>
      <c r="P92" s="200"/>
      <c r="Q92" s="200"/>
    </row>
    <row r="93" spans="1:17" ht="23.25" customHeight="1" x14ac:dyDescent="0.2">
      <c r="A93" s="419" t="s">
        <v>134</v>
      </c>
      <c r="B93" s="426"/>
      <c r="C93" s="426"/>
      <c r="D93" s="426"/>
      <c r="E93" s="182">
        <v>0</v>
      </c>
      <c r="F93" s="182">
        <v>64879</v>
      </c>
      <c r="G93" s="182">
        <v>35963</v>
      </c>
      <c r="H93" s="182">
        <v>0</v>
      </c>
      <c r="I93" s="67"/>
      <c r="J93" s="195"/>
      <c r="K93" s="199"/>
      <c r="L93" s="199"/>
      <c r="M93" s="199"/>
      <c r="N93" s="200"/>
      <c r="O93" s="200"/>
      <c r="P93" s="200"/>
      <c r="Q93" s="200"/>
    </row>
    <row r="94" spans="1:17" ht="11.25" customHeight="1" x14ac:dyDescent="0.2">
      <c r="A94" s="419" t="s">
        <v>281</v>
      </c>
      <c r="B94" s="426"/>
      <c r="C94" s="426"/>
      <c r="D94" s="426"/>
      <c r="E94" s="182">
        <v>0</v>
      </c>
      <c r="F94" s="182">
        <v>5598</v>
      </c>
      <c r="G94" s="182">
        <v>0</v>
      </c>
      <c r="H94" s="182">
        <v>0</v>
      </c>
      <c r="I94" s="67"/>
      <c r="J94" s="195"/>
      <c r="K94" s="199"/>
      <c r="L94" s="199"/>
      <c r="M94" s="199"/>
      <c r="N94" s="200"/>
      <c r="O94" s="200"/>
      <c r="P94" s="200"/>
      <c r="Q94" s="200"/>
    </row>
    <row r="95" spans="1:17" ht="11.25" customHeight="1" x14ac:dyDescent="0.2">
      <c r="A95" s="419" t="s">
        <v>119</v>
      </c>
      <c r="B95" s="426"/>
      <c r="C95" s="426"/>
      <c r="D95" s="426"/>
      <c r="E95" s="182">
        <v>0</v>
      </c>
      <c r="F95" s="182">
        <v>8011</v>
      </c>
      <c r="G95" s="182">
        <v>0</v>
      </c>
      <c r="H95" s="182">
        <v>0</v>
      </c>
      <c r="I95" s="67"/>
      <c r="J95" s="195"/>
      <c r="K95" s="199"/>
      <c r="L95" s="199"/>
      <c r="M95" s="199"/>
      <c r="N95" s="200"/>
      <c r="O95" s="200"/>
      <c r="P95" s="200"/>
      <c r="Q95" s="200"/>
    </row>
    <row r="96" spans="1:17" ht="11.25" customHeight="1" x14ac:dyDescent="0.2">
      <c r="A96" s="419" t="s">
        <v>120</v>
      </c>
      <c r="B96" s="420"/>
      <c r="C96" s="420"/>
      <c r="D96" s="420"/>
      <c r="E96" s="67">
        <v>0</v>
      </c>
      <c r="F96" s="67">
        <v>7564</v>
      </c>
      <c r="G96" s="67">
        <v>4970</v>
      </c>
      <c r="H96" s="67">
        <v>0</v>
      </c>
      <c r="I96" s="67"/>
      <c r="J96" s="195"/>
      <c r="K96" s="196"/>
      <c r="L96" s="196"/>
      <c r="M96" s="196"/>
      <c r="N96" s="95"/>
      <c r="O96" s="95"/>
      <c r="P96" s="95"/>
      <c r="Q96" s="95"/>
    </row>
    <row r="97" spans="1:17" ht="23.25" customHeight="1" x14ac:dyDescent="0.2">
      <c r="A97" s="418" t="s">
        <v>429</v>
      </c>
      <c r="B97" s="418"/>
      <c r="C97" s="418"/>
      <c r="D97" s="418"/>
      <c r="E97" s="67">
        <f>SUM(E98:E99)</f>
        <v>0</v>
      </c>
      <c r="F97" s="67">
        <f>SUM(F98:F99)</f>
        <v>4790</v>
      </c>
      <c r="G97" s="67">
        <f>SUM(G98:G99)</f>
        <v>10785</v>
      </c>
      <c r="H97" s="67">
        <f>SUM(H98:H99)</f>
        <v>0</v>
      </c>
      <c r="I97" s="67"/>
      <c r="J97" s="100"/>
      <c r="K97" s="100"/>
      <c r="L97" s="100"/>
      <c r="M97" s="100"/>
      <c r="N97" s="95"/>
      <c r="O97" s="95"/>
      <c r="P97" s="95"/>
      <c r="Q97" s="95"/>
    </row>
    <row r="98" spans="1:17" ht="23.25" customHeight="1" x14ac:dyDescent="0.2">
      <c r="A98" s="419" t="s">
        <v>134</v>
      </c>
      <c r="B98" s="420"/>
      <c r="C98" s="420"/>
      <c r="D98" s="420"/>
      <c r="E98" s="67">
        <v>0</v>
      </c>
      <c r="F98" s="67">
        <v>4790</v>
      </c>
      <c r="G98" s="67">
        <v>9619</v>
      </c>
      <c r="H98" s="67">
        <v>0</v>
      </c>
      <c r="I98" s="67"/>
      <c r="J98" s="195"/>
      <c r="K98" s="196"/>
      <c r="L98" s="196"/>
      <c r="M98" s="196"/>
      <c r="N98" s="95"/>
      <c r="O98" s="95"/>
      <c r="P98" s="95"/>
      <c r="Q98" s="95"/>
    </row>
    <row r="99" spans="1:17" ht="11.25" customHeight="1" x14ac:dyDescent="0.2">
      <c r="A99" s="419" t="s">
        <v>120</v>
      </c>
      <c r="B99" s="420"/>
      <c r="C99" s="420"/>
      <c r="D99" s="420"/>
      <c r="E99" s="67">
        <v>0</v>
      </c>
      <c r="F99" s="67">
        <v>0</v>
      </c>
      <c r="G99" s="67">
        <v>1166</v>
      </c>
      <c r="H99" s="67">
        <v>0</v>
      </c>
      <c r="I99" s="67"/>
      <c r="J99" s="195"/>
      <c r="K99" s="196"/>
      <c r="L99" s="196"/>
      <c r="M99" s="196"/>
      <c r="N99" s="95"/>
      <c r="O99" s="95"/>
      <c r="P99" s="95"/>
      <c r="Q99" s="95"/>
    </row>
    <row r="100" spans="1:17" ht="23.25" customHeight="1" x14ac:dyDescent="0.2">
      <c r="A100" s="418" t="s">
        <v>430</v>
      </c>
      <c r="B100" s="418"/>
      <c r="C100" s="418"/>
      <c r="D100" s="418"/>
      <c r="E100" s="67">
        <f>SUM(E101:E102)</f>
        <v>0</v>
      </c>
      <c r="F100" s="67">
        <f>SUM(F101:F102)</f>
        <v>3560</v>
      </c>
      <c r="G100" s="67">
        <f>SUM(G101:G102)</f>
        <v>14393</v>
      </c>
      <c r="H100" s="67">
        <f>SUM(H101:H102)</f>
        <v>0</v>
      </c>
      <c r="I100" s="67"/>
      <c r="J100" s="100"/>
      <c r="K100" s="100"/>
      <c r="L100" s="100"/>
      <c r="M100" s="100"/>
      <c r="N100" s="95"/>
      <c r="O100" s="95"/>
      <c r="P100" s="95"/>
      <c r="Q100" s="95"/>
    </row>
    <row r="101" spans="1:17" ht="23.25" customHeight="1" x14ac:dyDescent="0.2">
      <c r="A101" s="419" t="s">
        <v>134</v>
      </c>
      <c r="B101" s="420"/>
      <c r="C101" s="420"/>
      <c r="D101" s="420"/>
      <c r="E101" s="67">
        <v>0</v>
      </c>
      <c r="F101" s="67">
        <v>3560</v>
      </c>
      <c r="G101" s="67">
        <v>13142</v>
      </c>
      <c r="H101" s="67">
        <v>0</v>
      </c>
      <c r="I101" s="67"/>
      <c r="J101" s="195"/>
      <c r="K101" s="196"/>
      <c r="L101" s="196"/>
      <c r="M101" s="196"/>
      <c r="N101" s="95"/>
      <c r="O101" s="95"/>
      <c r="P101" s="95"/>
      <c r="Q101" s="95"/>
    </row>
    <row r="102" spans="1:17" ht="11.25" customHeight="1" x14ac:dyDescent="0.2">
      <c r="A102" s="419" t="s">
        <v>120</v>
      </c>
      <c r="B102" s="420"/>
      <c r="C102" s="420"/>
      <c r="D102" s="420"/>
      <c r="E102" s="67">
        <v>0</v>
      </c>
      <c r="F102" s="67">
        <v>0</v>
      </c>
      <c r="G102" s="67">
        <v>1251</v>
      </c>
      <c r="H102" s="67">
        <v>0</v>
      </c>
      <c r="I102" s="67"/>
      <c r="J102" s="195"/>
      <c r="K102" s="196"/>
      <c r="L102" s="196"/>
      <c r="M102" s="196"/>
      <c r="N102" s="95"/>
      <c r="O102" s="95"/>
      <c r="P102" s="95"/>
      <c r="Q102" s="95"/>
    </row>
    <row r="103" spans="1:17" ht="23.25" customHeight="1" x14ac:dyDescent="0.2">
      <c r="A103" s="418" t="s">
        <v>431</v>
      </c>
      <c r="B103" s="418"/>
      <c r="C103" s="418"/>
      <c r="D103" s="418"/>
      <c r="E103" s="67">
        <f>SUM(E104:E105)</f>
        <v>0</v>
      </c>
      <c r="F103" s="67">
        <f>SUM(F104:F105)</f>
        <v>23674</v>
      </c>
      <c r="G103" s="67">
        <f>SUM(G104:G105)</f>
        <v>10179</v>
      </c>
      <c r="H103" s="67">
        <f>SUM(H104:H105)</f>
        <v>0</v>
      </c>
      <c r="I103" s="67"/>
      <c r="J103" s="100"/>
      <c r="K103" s="100"/>
      <c r="L103" s="100"/>
      <c r="M103" s="100"/>
      <c r="N103" s="95"/>
      <c r="O103" s="95"/>
      <c r="P103" s="95"/>
      <c r="Q103" s="95"/>
    </row>
    <row r="104" spans="1:17" ht="23.25" customHeight="1" x14ac:dyDescent="0.2">
      <c r="A104" s="419" t="s">
        <v>134</v>
      </c>
      <c r="B104" s="420"/>
      <c r="C104" s="420"/>
      <c r="D104" s="420"/>
      <c r="E104" s="67">
        <v>0</v>
      </c>
      <c r="F104" s="67">
        <v>23674</v>
      </c>
      <c r="G104" s="67">
        <v>7715</v>
      </c>
      <c r="H104" s="67">
        <v>0</v>
      </c>
      <c r="I104" s="67"/>
      <c r="J104" s="195"/>
      <c r="K104" s="196"/>
      <c r="L104" s="196"/>
      <c r="M104" s="196"/>
      <c r="N104" s="95"/>
      <c r="O104" s="95"/>
      <c r="P104" s="95"/>
      <c r="Q104" s="95"/>
    </row>
    <row r="105" spans="1:17" ht="11.25" customHeight="1" x14ac:dyDescent="0.2">
      <c r="A105" s="419" t="s">
        <v>120</v>
      </c>
      <c r="B105" s="420"/>
      <c r="C105" s="420"/>
      <c r="D105" s="420"/>
      <c r="E105" s="67">
        <v>0</v>
      </c>
      <c r="F105" s="67">
        <v>0</v>
      </c>
      <c r="G105" s="67">
        <v>2464</v>
      </c>
      <c r="H105" s="67">
        <v>0</v>
      </c>
      <c r="I105" s="67"/>
      <c r="J105" s="195"/>
      <c r="K105" s="196"/>
      <c r="L105" s="196"/>
      <c r="M105" s="196"/>
      <c r="N105" s="95"/>
      <c r="O105" s="95"/>
      <c r="P105" s="95"/>
      <c r="Q105" s="95"/>
    </row>
    <row r="106" spans="1:17" ht="23.25" customHeight="1" x14ac:dyDescent="0.2">
      <c r="A106" s="416" t="s">
        <v>432</v>
      </c>
      <c r="B106" s="416"/>
      <c r="C106" s="416"/>
      <c r="D106" s="416"/>
      <c r="E106" s="81">
        <f>SUM(E107:E110)</f>
        <v>0</v>
      </c>
      <c r="F106" s="81">
        <f>SUM(F107:F110)</f>
        <v>4579</v>
      </c>
      <c r="G106" s="81">
        <f>SUM(G107:G110)</f>
        <v>55604</v>
      </c>
      <c r="H106" s="81">
        <f>SUM(H107:H110)</f>
        <v>0</v>
      </c>
      <c r="I106" s="67"/>
      <c r="J106" s="198"/>
      <c r="K106" s="198"/>
      <c r="L106" s="198"/>
      <c r="M106" s="198"/>
      <c r="N106" s="202"/>
      <c r="O106" s="202"/>
      <c r="P106" s="202"/>
      <c r="Q106" s="202"/>
    </row>
    <row r="107" spans="1:17" ht="23.25" customHeight="1" x14ac:dyDescent="0.2">
      <c r="A107" s="425" t="s">
        <v>134</v>
      </c>
      <c r="B107" s="426"/>
      <c r="C107" s="426"/>
      <c r="D107" s="426"/>
      <c r="E107" s="81">
        <v>0</v>
      </c>
      <c r="F107" s="81">
        <v>4579</v>
      </c>
      <c r="G107" s="81">
        <v>49690</v>
      </c>
      <c r="H107" s="81">
        <v>0</v>
      </c>
      <c r="I107" s="67"/>
      <c r="J107" s="197"/>
      <c r="K107" s="199"/>
      <c r="L107" s="199"/>
      <c r="M107" s="199"/>
      <c r="N107" s="202"/>
      <c r="O107" s="202"/>
      <c r="P107" s="202"/>
      <c r="Q107" s="202"/>
    </row>
    <row r="108" spans="1:17" ht="11.25" customHeight="1" x14ac:dyDescent="0.2">
      <c r="A108" s="425" t="s">
        <v>281</v>
      </c>
      <c r="B108" s="426"/>
      <c r="C108" s="426"/>
      <c r="D108" s="426"/>
      <c r="E108" s="81">
        <v>0</v>
      </c>
      <c r="F108" s="81">
        <v>0</v>
      </c>
      <c r="G108" s="81">
        <v>165</v>
      </c>
      <c r="H108" s="81">
        <v>0</v>
      </c>
      <c r="I108" s="67"/>
      <c r="J108" s="197"/>
      <c r="K108" s="199"/>
      <c r="L108" s="199"/>
      <c r="M108" s="199"/>
      <c r="N108" s="202"/>
      <c r="O108" s="202"/>
      <c r="P108" s="202"/>
      <c r="Q108" s="202"/>
    </row>
    <row r="109" spans="1:17" ht="11.25" customHeight="1" x14ac:dyDescent="0.2">
      <c r="A109" s="425" t="s">
        <v>119</v>
      </c>
      <c r="B109" s="426"/>
      <c r="C109" s="426"/>
      <c r="D109" s="426"/>
      <c r="E109" s="81">
        <v>0</v>
      </c>
      <c r="F109" s="81">
        <v>0</v>
      </c>
      <c r="G109" s="81">
        <v>0</v>
      </c>
      <c r="H109" s="81">
        <v>0</v>
      </c>
      <c r="I109" s="67"/>
      <c r="J109" s="197"/>
      <c r="K109" s="199"/>
      <c r="L109" s="199"/>
      <c r="M109" s="199"/>
      <c r="N109" s="202"/>
      <c r="O109" s="202"/>
      <c r="P109" s="202"/>
      <c r="Q109" s="202"/>
    </row>
    <row r="110" spans="1:17" ht="11.25" customHeight="1" x14ac:dyDescent="0.2">
      <c r="A110" s="425" t="s">
        <v>120</v>
      </c>
      <c r="B110" s="426"/>
      <c r="C110" s="426"/>
      <c r="D110" s="426"/>
      <c r="E110" s="81">
        <v>0</v>
      </c>
      <c r="F110" s="81">
        <v>0</v>
      </c>
      <c r="G110" s="81">
        <v>5749</v>
      </c>
      <c r="H110" s="81">
        <v>0</v>
      </c>
      <c r="I110" s="67"/>
      <c r="J110" s="197"/>
      <c r="K110" s="199"/>
      <c r="L110" s="199"/>
      <c r="M110" s="199"/>
      <c r="N110" s="202"/>
      <c r="O110" s="202"/>
      <c r="P110" s="202"/>
      <c r="Q110" s="202"/>
    </row>
    <row r="111" spans="1:17" ht="23.25" customHeight="1" x14ac:dyDescent="0.2">
      <c r="A111" s="416" t="s">
        <v>433</v>
      </c>
      <c r="B111" s="416"/>
      <c r="C111" s="416"/>
      <c r="D111" s="416"/>
      <c r="E111" s="81">
        <f>SUM(E112:E113)</f>
        <v>0</v>
      </c>
      <c r="F111" s="81">
        <f>SUM(F112:F113)</f>
        <v>11486</v>
      </c>
      <c r="G111" s="81">
        <f>SUM(G112:G113)</f>
        <v>6620</v>
      </c>
      <c r="H111" s="81">
        <f>SUM(H112:H113)</f>
        <v>0</v>
      </c>
      <c r="I111" s="67"/>
      <c r="J111" s="198"/>
      <c r="K111" s="198"/>
      <c r="L111" s="198"/>
      <c r="M111" s="198"/>
      <c r="N111" s="202"/>
      <c r="O111" s="202"/>
      <c r="P111" s="202"/>
      <c r="Q111" s="202"/>
    </row>
    <row r="112" spans="1:17" ht="23.25" customHeight="1" x14ac:dyDescent="0.2">
      <c r="A112" s="425" t="s">
        <v>134</v>
      </c>
      <c r="B112" s="426"/>
      <c r="C112" s="426"/>
      <c r="D112" s="426"/>
      <c r="E112" s="81">
        <v>0</v>
      </c>
      <c r="F112" s="81">
        <v>11486</v>
      </c>
      <c r="G112" s="81">
        <v>6072</v>
      </c>
      <c r="H112" s="81">
        <v>0</v>
      </c>
      <c r="I112" s="67"/>
      <c r="J112" s="197"/>
      <c r="K112" s="199"/>
      <c r="L112" s="199"/>
      <c r="M112" s="199"/>
      <c r="N112" s="202"/>
      <c r="O112" s="202"/>
      <c r="P112" s="202"/>
      <c r="Q112" s="202"/>
    </row>
    <row r="113" spans="1:17" ht="11.25" customHeight="1" x14ac:dyDescent="0.2">
      <c r="A113" s="425" t="s">
        <v>120</v>
      </c>
      <c r="B113" s="426"/>
      <c r="C113" s="426"/>
      <c r="D113" s="426"/>
      <c r="E113" s="81">
        <v>0</v>
      </c>
      <c r="F113" s="81">
        <v>0</v>
      </c>
      <c r="G113" s="81">
        <v>548</v>
      </c>
      <c r="H113" s="81">
        <v>0</v>
      </c>
      <c r="I113" s="67"/>
      <c r="J113" s="197"/>
      <c r="K113" s="199"/>
      <c r="L113" s="199"/>
      <c r="M113" s="199"/>
      <c r="N113" s="202"/>
      <c r="O113" s="202"/>
      <c r="P113" s="202"/>
      <c r="Q113" s="202"/>
    </row>
    <row r="114" spans="1:17" ht="23.25" customHeight="1" x14ac:dyDescent="0.2">
      <c r="A114" s="416" t="s">
        <v>434</v>
      </c>
      <c r="B114" s="416"/>
      <c r="C114" s="416"/>
      <c r="D114" s="416"/>
      <c r="E114" s="81">
        <f>SUM(E115:E116)</f>
        <v>0</v>
      </c>
      <c r="F114" s="81">
        <f>SUM(F115:F116)</f>
        <v>3451</v>
      </c>
      <c r="G114" s="81">
        <f>SUM(G115:G116)</f>
        <v>8583</v>
      </c>
      <c r="H114" s="81">
        <f>SUM(H115:H116)</f>
        <v>0</v>
      </c>
      <c r="I114" s="67"/>
      <c r="J114" s="198"/>
      <c r="K114" s="198"/>
      <c r="L114" s="198"/>
      <c r="M114" s="198"/>
      <c r="N114" s="202"/>
      <c r="O114" s="202"/>
      <c r="P114" s="202"/>
      <c r="Q114" s="202"/>
    </row>
    <row r="115" spans="1:17" ht="23.25" customHeight="1" x14ac:dyDescent="0.2">
      <c r="A115" s="425" t="s">
        <v>134</v>
      </c>
      <c r="B115" s="426"/>
      <c r="C115" s="426"/>
      <c r="D115" s="426"/>
      <c r="E115" s="81">
        <v>0</v>
      </c>
      <c r="F115" s="81">
        <v>3451</v>
      </c>
      <c r="G115" s="81">
        <v>7824</v>
      </c>
      <c r="H115" s="81">
        <v>0</v>
      </c>
      <c r="I115" s="67"/>
      <c r="J115" s="197"/>
      <c r="K115" s="199"/>
      <c r="L115" s="199"/>
      <c r="M115" s="199"/>
      <c r="N115" s="202"/>
      <c r="O115" s="202"/>
      <c r="P115" s="202"/>
      <c r="Q115" s="202"/>
    </row>
    <row r="116" spans="1:17" ht="11.25" customHeight="1" x14ac:dyDescent="0.2">
      <c r="A116" s="419" t="s">
        <v>120</v>
      </c>
      <c r="B116" s="420"/>
      <c r="C116" s="420"/>
      <c r="D116" s="420"/>
      <c r="E116" s="67">
        <v>0</v>
      </c>
      <c r="F116" s="67">
        <v>0</v>
      </c>
      <c r="G116" s="67">
        <v>759</v>
      </c>
      <c r="H116" s="67">
        <v>0</v>
      </c>
      <c r="I116" s="67"/>
      <c r="J116" s="195"/>
      <c r="K116" s="196"/>
      <c r="L116" s="196"/>
      <c r="M116" s="196"/>
      <c r="N116" s="95"/>
      <c r="O116" s="95"/>
      <c r="P116" s="95"/>
      <c r="Q116" s="95"/>
    </row>
    <row r="117" spans="1:17" ht="23.25" customHeight="1" x14ac:dyDescent="0.2">
      <c r="A117" s="418" t="s">
        <v>435</v>
      </c>
      <c r="B117" s="418"/>
      <c r="C117" s="418"/>
      <c r="D117" s="418"/>
      <c r="E117" s="67">
        <f>SUM(E118:E120)</f>
        <v>0</v>
      </c>
      <c r="F117" s="67">
        <f>SUM(F118:F120)</f>
        <v>15978</v>
      </c>
      <c r="G117" s="67">
        <f>SUM(G118:G120)</f>
        <v>17400</v>
      </c>
      <c r="H117" s="67">
        <f>SUM(H118:H120)</f>
        <v>0</v>
      </c>
      <c r="I117" s="67"/>
      <c r="J117" s="100"/>
      <c r="K117" s="100"/>
      <c r="L117" s="100"/>
      <c r="M117" s="100"/>
      <c r="N117" s="95"/>
      <c r="O117" s="95"/>
      <c r="P117" s="95"/>
      <c r="Q117" s="95"/>
    </row>
    <row r="118" spans="1:17" ht="23.25" customHeight="1" x14ac:dyDescent="0.2">
      <c r="A118" s="419" t="s">
        <v>134</v>
      </c>
      <c r="B118" s="420"/>
      <c r="C118" s="420"/>
      <c r="D118" s="420"/>
      <c r="E118" s="67">
        <v>0</v>
      </c>
      <c r="F118" s="67">
        <v>15978</v>
      </c>
      <c r="G118" s="67">
        <v>15948</v>
      </c>
      <c r="H118" s="67">
        <v>0</v>
      </c>
      <c r="I118" s="67"/>
      <c r="J118" s="195"/>
      <c r="K118" s="196"/>
      <c r="L118" s="196"/>
      <c r="M118" s="196"/>
      <c r="N118" s="95"/>
      <c r="O118" s="95"/>
      <c r="P118" s="95"/>
      <c r="Q118" s="95"/>
    </row>
    <row r="119" spans="1:17" ht="11.25" customHeight="1" x14ac:dyDescent="0.2">
      <c r="A119" s="419" t="s">
        <v>119</v>
      </c>
      <c r="B119" s="420"/>
      <c r="C119" s="420"/>
      <c r="D119" s="420"/>
      <c r="E119" s="67">
        <v>0</v>
      </c>
      <c r="F119" s="67">
        <v>0</v>
      </c>
      <c r="G119" s="67">
        <v>0</v>
      </c>
      <c r="H119" s="67">
        <v>0</v>
      </c>
      <c r="I119" s="67"/>
      <c r="J119" s="195"/>
      <c r="K119" s="196"/>
      <c r="L119" s="196"/>
      <c r="M119" s="196"/>
      <c r="N119" s="95"/>
      <c r="O119" s="95"/>
      <c r="P119" s="95"/>
      <c r="Q119" s="95"/>
    </row>
    <row r="120" spans="1:17" ht="11.25" customHeight="1" x14ac:dyDescent="0.2">
      <c r="A120" s="419" t="s">
        <v>120</v>
      </c>
      <c r="B120" s="426"/>
      <c r="C120" s="426"/>
      <c r="D120" s="426"/>
      <c r="E120" s="182">
        <v>0</v>
      </c>
      <c r="F120" s="182">
        <v>0</v>
      </c>
      <c r="G120" s="182">
        <v>1452</v>
      </c>
      <c r="H120" s="182">
        <v>0</v>
      </c>
      <c r="I120" s="67"/>
      <c r="J120" s="195"/>
      <c r="K120" s="199"/>
      <c r="L120" s="199"/>
      <c r="M120" s="199"/>
      <c r="N120" s="200"/>
      <c r="O120" s="200"/>
      <c r="P120" s="200"/>
      <c r="Q120" s="200"/>
    </row>
    <row r="121" spans="1:17" ht="23.25" customHeight="1" x14ac:dyDescent="0.2">
      <c r="A121" s="427" t="s">
        <v>436</v>
      </c>
      <c r="B121" s="427"/>
      <c r="C121" s="427"/>
      <c r="D121" s="427"/>
      <c r="E121" s="182">
        <f>SUM(E122:E124)</f>
        <v>0</v>
      </c>
      <c r="F121" s="182">
        <f>SUM(F122:F124)</f>
        <v>4368</v>
      </c>
      <c r="G121" s="182">
        <f>SUM(G122:G124)</f>
        <v>8654</v>
      </c>
      <c r="H121" s="182">
        <f>SUM(H122:H124)</f>
        <v>0</v>
      </c>
      <c r="I121" s="67"/>
      <c r="J121" s="201"/>
      <c r="K121" s="201"/>
      <c r="L121" s="201"/>
      <c r="M121" s="201"/>
      <c r="N121" s="200"/>
      <c r="O121" s="200"/>
      <c r="P121" s="200"/>
      <c r="Q121" s="200"/>
    </row>
    <row r="122" spans="1:17" ht="23.25" customHeight="1" x14ac:dyDescent="0.2">
      <c r="A122" s="419" t="s">
        <v>134</v>
      </c>
      <c r="B122" s="426"/>
      <c r="C122" s="426"/>
      <c r="D122" s="426"/>
      <c r="E122" s="182">
        <v>0</v>
      </c>
      <c r="F122" s="182">
        <v>4368</v>
      </c>
      <c r="G122" s="182">
        <v>8045</v>
      </c>
      <c r="H122" s="182">
        <v>0</v>
      </c>
      <c r="I122" s="67"/>
      <c r="J122" s="195"/>
      <c r="K122" s="199"/>
      <c r="L122" s="199"/>
      <c r="M122" s="199"/>
      <c r="N122" s="200"/>
      <c r="O122" s="200"/>
      <c r="P122" s="200"/>
      <c r="Q122" s="200"/>
    </row>
    <row r="123" spans="1:17" ht="11.25" customHeight="1" x14ac:dyDescent="0.2">
      <c r="A123" s="419" t="s">
        <v>119</v>
      </c>
      <c r="B123" s="426"/>
      <c r="C123" s="426"/>
      <c r="D123" s="426"/>
      <c r="E123" s="182">
        <v>0</v>
      </c>
      <c r="F123" s="182">
        <v>0</v>
      </c>
      <c r="G123" s="182">
        <v>0</v>
      </c>
      <c r="H123" s="182">
        <v>0</v>
      </c>
      <c r="I123" s="67"/>
      <c r="J123" s="195"/>
      <c r="K123" s="199"/>
      <c r="L123" s="199"/>
      <c r="M123" s="199"/>
      <c r="N123" s="200"/>
      <c r="O123" s="200"/>
      <c r="P123" s="200"/>
      <c r="Q123" s="200"/>
    </row>
    <row r="124" spans="1:17" ht="11.25" customHeight="1" x14ac:dyDescent="0.2">
      <c r="A124" s="419" t="s">
        <v>120</v>
      </c>
      <c r="B124" s="426"/>
      <c r="C124" s="426"/>
      <c r="D124" s="426"/>
      <c r="E124" s="182">
        <v>0</v>
      </c>
      <c r="F124" s="182">
        <v>0</v>
      </c>
      <c r="G124" s="182">
        <v>609</v>
      </c>
      <c r="H124" s="182">
        <v>0</v>
      </c>
      <c r="I124" s="67"/>
      <c r="J124" s="195"/>
      <c r="K124" s="199"/>
      <c r="L124" s="199"/>
      <c r="M124" s="199"/>
      <c r="N124" s="200"/>
      <c r="O124" s="200"/>
      <c r="P124" s="200"/>
      <c r="Q124" s="200"/>
    </row>
    <row r="125" spans="1:17" ht="23.25" customHeight="1" x14ac:dyDescent="0.2">
      <c r="A125" s="427" t="s">
        <v>437</v>
      </c>
      <c r="B125" s="427"/>
      <c r="C125" s="427"/>
      <c r="D125" s="427"/>
      <c r="E125" s="182">
        <f>SUM(E126:E127)</f>
        <v>0</v>
      </c>
      <c r="F125" s="182">
        <f>SUM(F126:F127)</f>
        <v>0</v>
      </c>
      <c r="G125" s="182">
        <f>SUM(G126:G127)</f>
        <v>17873</v>
      </c>
      <c r="H125" s="182">
        <f>SUM(H126:H127)</f>
        <v>0</v>
      </c>
      <c r="I125" s="67"/>
      <c r="J125" s="201"/>
      <c r="K125" s="201"/>
      <c r="L125" s="201"/>
      <c r="M125" s="201"/>
      <c r="N125" s="200"/>
      <c r="O125" s="200"/>
      <c r="P125" s="200"/>
      <c r="Q125" s="200"/>
    </row>
    <row r="126" spans="1:17" ht="23.25" customHeight="1" x14ac:dyDescent="0.2">
      <c r="A126" s="419" t="s">
        <v>134</v>
      </c>
      <c r="B126" s="426"/>
      <c r="C126" s="426"/>
      <c r="D126" s="426"/>
      <c r="E126" s="182">
        <v>0</v>
      </c>
      <c r="F126" s="182">
        <v>0</v>
      </c>
      <c r="G126" s="182">
        <v>15912</v>
      </c>
      <c r="H126" s="182">
        <v>0</v>
      </c>
      <c r="I126" s="67"/>
      <c r="J126" s="195"/>
      <c r="K126" s="199"/>
      <c r="L126" s="199"/>
      <c r="M126" s="199"/>
      <c r="N126" s="200"/>
      <c r="O126" s="200"/>
      <c r="P126" s="200"/>
      <c r="Q126" s="200"/>
    </row>
    <row r="127" spans="1:17" ht="11.25" customHeight="1" x14ac:dyDescent="0.2">
      <c r="A127" s="419" t="s">
        <v>120</v>
      </c>
      <c r="B127" s="426"/>
      <c r="C127" s="426"/>
      <c r="D127" s="426"/>
      <c r="E127" s="182">
        <v>0</v>
      </c>
      <c r="F127" s="182">
        <v>0</v>
      </c>
      <c r="G127" s="182">
        <v>1961</v>
      </c>
      <c r="H127" s="182">
        <v>0</v>
      </c>
      <c r="I127" s="67"/>
      <c r="J127" s="195"/>
      <c r="K127" s="199"/>
      <c r="L127" s="199"/>
      <c r="M127" s="199"/>
      <c r="N127" s="200"/>
      <c r="O127" s="200"/>
      <c r="P127" s="200"/>
      <c r="Q127" s="200"/>
    </row>
    <row r="128" spans="1:17" ht="23.25" customHeight="1" x14ac:dyDescent="0.2">
      <c r="A128" s="427" t="s">
        <v>438</v>
      </c>
      <c r="B128" s="427"/>
      <c r="C128" s="427"/>
      <c r="D128" s="427"/>
      <c r="E128" s="182">
        <f>SUM(E129:E130)</f>
        <v>0</v>
      </c>
      <c r="F128" s="182">
        <f>SUM(F129:F130)</f>
        <v>7579</v>
      </c>
      <c r="G128" s="182">
        <f>SUM(G129:G130)</f>
        <v>23784</v>
      </c>
      <c r="H128" s="182">
        <f>SUM(H129:H130)</f>
        <v>0</v>
      </c>
      <c r="I128" s="67"/>
      <c r="J128" s="201"/>
      <c r="K128" s="201"/>
      <c r="L128" s="201"/>
      <c r="M128" s="201"/>
      <c r="N128" s="200"/>
      <c r="O128" s="200"/>
      <c r="P128" s="200"/>
      <c r="Q128" s="200"/>
    </row>
    <row r="129" spans="1:17" ht="23.25" customHeight="1" x14ac:dyDescent="0.2">
      <c r="A129" s="419" t="s">
        <v>134</v>
      </c>
      <c r="B129" s="426"/>
      <c r="C129" s="426"/>
      <c r="D129" s="426"/>
      <c r="E129" s="182">
        <v>0</v>
      </c>
      <c r="F129" s="182">
        <v>7579</v>
      </c>
      <c r="G129" s="182">
        <v>22290</v>
      </c>
      <c r="H129" s="182">
        <v>0</v>
      </c>
      <c r="I129" s="67"/>
      <c r="J129" s="195"/>
      <c r="K129" s="199"/>
      <c r="L129" s="199"/>
      <c r="M129" s="199"/>
      <c r="N129" s="200"/>
      <c r="O129" s="200"/>
      <c r="P129" s="200"/>
      <c r="Q129" s="200"/>
    </row>
    <row r="130" spans="1:17" ht="11.25" customHeight="1" x14ac:dyDescent="0.2">
      <c r="A130" s="419" t="s">
        <v>120</v>
      </c>
      <c r="B130" s="420"/>
      <c r="C130" s="420"/>
      <c r="D130" s="420"/>
      <c r="E130" s="67">
        <v>0</v>
      </c>
      <c r="F130" s="67">
        <v>0</v>
      </c>
      <c r="G130" s="67">
        <v>1494</v>
      </c>
      <c r="H130" s="67">
        <v>0</v>
      </c>
      <c r="I130" s="67"/>
      <c r="J130" s="195"/>
      <c r="K130" s="196"/>
      <c r="L130" s="196"/>
      <c r="M130" s="196"/>
      <c r="N130" s="95"/>
      <c r="O130" s="95"/>
      <c r="P130" s="95"/>
      <c r="Q130" s="95"/>
    </row>
    <row r="131" spans="1:17" ht="23.25" customHeight="1" x14ac:dyDescent="0.2">
      <c r="A131" s="398" t="s">
        <v>439</v>
      </c>
      <c r="B131" s="398"/>
      <c r="C131" s="398"/>
      <c r="D131" s="398"/>
      <c r="E131" s="67">
        <f>SUM(E132:E135)</f>
        <v>0</v>
      </c>
      <c r="F131" s="67">
        <f>SUM(F132:F135)</f>
        <v>23822</v>
      </c>
      <c r="G131" s="67">
        <f>SUM(G132:G135)</f>
        <v>57263</v>
      </c>
      <c r="H131" s="67">
        <f>SUM(H132:H135)</f>
        <v>0</v>
      </c>
      <c r="I131" s="67"/>
      <c r="J131" s="86"/>
      <c r="K131" s="86"/>
      <c r="L131" s="86"/>
      <c r="M131" s="86"/>
      <c r="N131" s="95"/>
      <c r="O131" s="95"/>
      <c r="P131" s="95"/>
      <c r="Q131" s="95"/>
    </row>
    <row r="132" spans="1:17" ht="23.25" customHeight="1" x14ac:dyDescent="0.2">
      <c r="A132" s="419" t="s">
        <v>134</v>
      </c>
      <c r="B132" s="420"/>
      <c r="C132" s="420"/>
      <c r="D132" s="420"/>
      <c r="E132" s="67">
        <v>0</v>
      </c>
      <c r="F132" s="67">
        <v>23822</v>
      </c>
      <c r="G132" s="67">
        <v>44016</v>
      </c>
      <c r="H132" s="67">
        <v>0</v>
      </c>
      <c r="I132" s="67"/>
      <c r="J132" s="195"/>
      <c r="K132" s="196"/>
      <c r="L132" s="196"/>
      <c r="M132" s="196"/>
      <c r="N132" s="95"/>
      <c r="O132" s="95"/>
      <c r="P132" s="95"/>
      <c r="Q132" s="95"/>
    </row>
    <row r="133" spans="1:17" ht="11.25" customHeight="1" x14ac:dyDescent="0.2">
      <c r="A133" s="425" t="s">
        <v>281</v>
      </c>
      <c r="B133" s="420"/>
      <c r="C133" s="420"/>
      <c r="D133" s="420"/>
      <c r="E133" s="67">
        <v>0</v>
      </c>
      <c r="F133" s="67">
        <v>0</v>
      </c>
      <c r="G133" s="67">
        <v>2239</v>
      </c>
      <c r="H133" s="67">
        <v>0</v>
      </c>
      <c r="I133" s="67"/>
      <c r="J133" s="197"/>
      <c r="K133" s="196"/>
      <c r="L133" s="196"/>
      <c r="M133" s="196"/>
      <c r="N133" s="95"/>
      <c r="O133" s="95"/>
      <c r="P133" s="95"/>
      <c r="Q133" s="95"/>
    </row>
    <row r="134" spans="1:17" ht="11.25" customHeight="1" x14ac:dyDescent="0.2">
      <c r="A134" s="419" t="s">
        <v>119</v>
      </c>
      <c r="B134" s="420"/>
      <c r="C134" s="420"/>
      <c r="D134" s="420"/>
      <c r="E134" s="67">
        <v>0</v>
      </c>
      <c r="F134" s="67">
        <v>0</v>
      </c>
      <c r="G134" s="67">
        <v>5423</v>
      </c>
      <c r="H134" s="67">
        <v>0</v>
      </c>
      <c r="I134" s="67"/>
      <c r="J134" s="195"/>
      <c r="K134" s="196"/>
      <c r="L134" s="196"/>
      <c r="M134" s="196"/>
      <c r="N134" s="95"/>
      <c r="O134" s="95"/>
      <c r="P134" s="95"/>
      <c r="Q134" s="95"/>
    </row>
    <row r="135" spans="1:17" ht="11.25" customHeight="1" x14ac:dyDescent="0.2">
      <c r="A135" s="419" t="s">
        <v>120</v>
      </c>
      <c r="B135" s="420"/>
      <c r="C135" s="420"/>
      <c r="D135" s="420"/>
      <c r="E135" s="67">
        <v>0</v>
      </c>
      <c r="F135" s="67">
        <v>0</v>
      </c>
      <c r="G135" s="67">
        <v>5585</v>
      </c>
      <c r="H135" s="67">
        <v>0</v>
      </c>
      <c r="I135" s="67"/>
      <c r="J135" s="195"/>
      <c r="K135" s="196"/>
      <c r="L135" s="196"/>
      <c r="M135" s="196"/>
      <c r="N135" s="95"/>
      <c r="O135" s="95"/>
      <c r="P135" s="95"/>
      <c r="Q135" s="95"/>
    </row>
    <row r="136" spans="1:17" ht="23.25" customHeight="1" x14ac:dyDescent="0.2">
      <c r="A136" s="418" t="s">
        <v>440</v>
      </c>
      <c r="B136" s="418"/>
      <c r="C136" s="418"/>
      <c r="D136" s="418"/>
      <c r="E136" s="67">
        <f>SUM(E137:E138)</f>
        <v>0</v>
      </c>
      <c r="F136" s="67">
        <f>SUM(F137:F138)</f>
        <v>18306</v>
      </c>
      <c r="G136" s="67">
        <f>SUM(G137:G138)</f>
        <v>16164</v>
      </c>
      <c r="H136" s="67">
        <f>SUM(H137:H138)</f>
        <v>0</v>
      </c>
      <c r="I136" s="67"/>
      <c r="J136" s="100"/>
      <c r="K136" s="100"/>
      <c r="L136" s="100"/>
      <c r="M136" s="100"/>
      <c r="N136" s="95"/>
      <c r="O136" s="95"/>
      <c r="P136" s="95"/>
      <c r="Q136" s="95"/>
    </row>
    <row r="137" spans="1:17" ht="23.25" customHeight="1" x14ac:dyDescent="0.2">
      <c r="A137" s="419" t="s">
        <v>134</v>
      </c>
      <c r="B137" s="420"/>
      <c r="C137" s="420"/>
      <c r="D137" s="420"/>
      <c r="E137" s="67">
        <v>0</v>
      </c>
      <c r="F137" s="67">
        <v>18306</v>
      </c>
      <c r="G137" s="67">
        <v>14146</v>
      </c>
      <c r="H137" s="67">
        <v>0</v>
      </c>
      <c r="I137" s="67"/>
      <c r="J137" s="195"/>
      <c r="K137" s="196"/>
      <c r="L137" s="196"/>
      <c r="M137" s="196"/>
      <c r="N137" s="95"/>
      <c r="O137" s="95"/>
      <c r="P137" s="95"/>
      <c r="Q137" s="95"/>
    </row>
    <row r="138" spans="1:17" ht="11.25" customHeight="1" x14ac:dyDescent="0.2">
      <c r="A138" s="419" t="s">
        <v>120</v>
      </c>
      <c r="B138" s="420"/>
      <c r="C138" s="420"/>
      <c r="D138" s="420"/>
      <c r="E138" s="67">
        <v>0</v>
      </c>
      <c r="F138" s="67">
        <v>0</v>
      </c>
      <c r="G138" s="67">
        <v>2018</v>
      </c>
      <c r="H138" s="67">
        <v>0</v>
      </c>
      <c r="I138" s="67"/>
      <c r="J138" s="195"/>
      <c r="K138" s="196"/>
      <c r="L138" s="196"/>
      <c r="M138" s="196"/>
      <c r="N138" s="95"/>
      <c r="O138" s="95"/>
      <c r="P138" s="95"/>
      <c r="Q138" s="95"/>
    </row>
    <row r="139" spans="1:17" ht="23.25" customHeight="1" x14ac:dyDescent="0.2">
      <c r="A139" s="418" t="s">
        <v>441</v>
      </c>
      <c r="B139" s="418"/>
      <c r="C139" s="418"/>
      <c r="D139" s="418"/>
      <c r="E139" s="67">
        <f>SUM(E140:E143)</f>
        <v>0</v>
      </c>
      <c r="F139" s="67">
        <f>SUM(F140:F143)</f>
        <v>0</v>
      </c>
      <c r="G139" s="67">
        <f>SUM(G140:G143)</f>
        <v>26105</v>
      </c>
      <c r="H139" s="67">
        <f>SUM(H140:H143)</f>
        <v>0</v>
      </c>
      <c r="I139" s="67"/>
      <c r="J139" s="100"/>
      <c r="K139" s="100"/>
      <c r="L139" s="100"/>
      <c r="M139" s="100"/>
      <c r="N139" s="95"/>
      <c r="O139" s="95"/>
      <c r="P139" s="95"/>
      <c r="Q139" s="95"/>
    </row>
    <row r="140" spans="1:17" ht="23.25" customHeight="1" x14ac:dyDescent="0.2">
      <c r="A140" s="419" t="s">
        <v>134</v>
      </c>
      <c r="B140" s="420"/>
      <c r="C140" s="420"/>
      <c r="D140" s="420"/>
      <c r="E140" s="67">
        <v>0</v>
      </c>
      <c r="F140" s="67">
        <v>0</v>
      </c>
      <c r="G140" s="67">
        <v>18859</v>
      </c>
      <c r="H140" s="67">
        <v>0</v>
      </c>
      <c r="I140" s="67"/>
      <c r="J140" s="195"/>
      <c r="K140" s="196"/>
      <c r="L140" s="196"/>
      <c r="M140" s="196"/>
      <c r="N140" s="95"/>
      <c r="O140" s="95"/>
      <c r="P140" s="95"/>
      <c r="Q140" s="95"/>
    </row>
    <row r="141" spans="1:17" ht="11.25" customHeight="1" x14ac:dyDescent="0.2">
      <c r="A141" s="425" t="s">
        <v>281</v>
      </c>
      <c r="B141" s="420"/>
      <c r="C141" s="420"/>
      <c r="D141" s="420"/>
      <c r="E141" s="67">
        <v>0</v>
      </c>
      <c r="F141" s="67">
        <v>0</v>
      </c>
      <c r="G141" s="67">
        <v>3493</v>
      </c>
      <c r="H141" s="67">
        <v>0</v>
      </c>
      <c r="I141" s="67"/>
      <c r="J141" s="197"/>
      <c r="K141" s="196"/>
      <c r="L141" s="196"/>
      <c r="M141" s="196"/>
      <c r="N141" s="95"/>
      <c r="O141" s="95"/>
      <c r="P141" s="95"/>
      <c r="Q141" s="95"/>
    </row>
    <row r="142" spans="1:17" ht="11.25" customHeight="1" x14ac:dyDescent="0.2">
      <c r="A142" s="419" t="s">
        <v>119</v>
      </c>
      <c r="B142" s="426"/>
      <c r="C142" s="426"/>
      <c r="D142" s="426"/>
      <c r="E142" s="182">
        <v>0</v>
      </c>
      <c r="F142" s="182">
        <v>0</v>
      </c>
      <c r="G142" s="182">
        <v>2402</v>
      </c>
      <c r="H142" s="182">
        <v>0</v>
      </c>
      <c r="I142" s="67"/>
      <c r="J142" s="195"/>
      <c r="K142" s="199"/>
      <c r="L142" s="199"/>
      <c r="M142" s="199"/>
      <c r="N142" s="200"/>
      <c r="O142" s="200"/>
      <c r="P142" s="200"/>
      <c r="Q142" s="200"/>
    </row>
    <row r="143" spans="1:17" ht="11.25" customHeight="1" x14ac:dyDescent="0.2">
      <c r="A143" s="419" t="s">
        <v>120</v>
      </c>
      <c r="B143" s="426"/>
      <c r="C143" s="426"/>
      <c r="D143" s="426"/>
      <c r="E143" s="182">
        <v>0</v>
      </c>
      <c r="F143" s="182">
        <v>0</v>
      </c>
      <c r="G143" s="182">
        <v>1351</v>
      </c>
      <c r="H143" s="182">
        <v>0</v>
      </c>
      <c r="I143" s="67"/>
      <c r="J143" s="195"/>
      <c r="K143" s="199"/>
      <c r="L143" s="199"/>
      <c r="M143" s="199"/>
      <c r="N143" s="200"/>
      <c r="O143" s="200"/>
      <c r="P143" s="200"/>
      <c r="Q143" s="200"/>
    </row>
    <row r="144" spans="1:17" ht="23.25" customHeight="1" x14ac:dyDescent="0.2">
      <c r="A144" s="427" t="s">
        <v>442</v>
      </c>
      <c r="B144" s="427"/>
      <c r="C144" s="427"/>
      <c r="D144" s="427"/>
      <c r="E144" s="182">
        <f>SUM(E145:E147)</f>
        <v>0</v>
      </c>
      <c r="F144" s="182">
        <f>SUM(F145:F147)</f>
        <v>0</v>
      </c>
      <c r="G144" s="182">
        <f>SUM(G145:G147)</f>
        <v>13898</v>
      </c>
      <c r="H144" s="182">
        <f>SUM(H145:H147)</f>
        <v>0</v>
      </c>
      <c r="I144" s="67"/>
      <c r="J144" s="201"/>
      <c r="K144" s="201"/>
      <c r="L144" s="201"/>
      <c r="M144" s="201"/>
      <c r="N144" s="200"/>
      <c r="O144" s="200"/>
      <c r="P144" s="200"/>
      <c r="Q144" s="200"/>
    </row>
    <row r="145" spans="1:17" ht="23.25" customHeight="1" x14ac:dyDescent="0.2">
      <c r="A145" s="419" t="s">
        <v>134</v>
      </c>
      <c r="B145" s="426"/>
      <c r="C145" s="426"/>
      <c r="D145" s="426"/>
      <c r="E145" s="182">
        <v>0</v>
      </c>
      <c r="F145" s="182">
        <v>0</v>
      </c>
      <c r="G145" s="182">
        <v>13250</v>
      </c>
      <c r="H145" s="182">
        <v>0</v>
      </c>
      <c r="I145" s="67"/>
      <c r="J145" s="195"/>
      <c r="K145" s="199"/>
      <c r="L145" s="199"/>
      <c r="M145" s="199"/>
      <c r="N145" s="200"/>
      <c r="O145" s="200"/>
      <c r="P145" s="200"/>
      <c r="Q145" s="200"/>
    </row>
    <row r="146" spans="1:17" ht="11.25" customHeight="1" x14ac:dyDescent="0.2">
      <c r="A146" s="419" t="s">
        <v>119</v>
      </c>
      <c r="B146" s="426"/>
      <c r="C146" s="426"/>
      <c r="D146" s="426"/>
      <c r="E146" s="182">
        <v>0</v>
      </c>
      <c r="F146" s="182">
        <v>0</v>
      </c>
      <c r="G146" s="182">
        <v>0</v>
      </c>
      <c r="H146" s="182">
        <v>0</v>
      </c>
      <c r="I146" s="67"/>
      <c r="J146" s="195"/>
      <c r="K146" s="199"/>
      <c r="L146" s="199"/>
      <c r="M146" s="199"/>
      <c r="N146" s="200"/>
      <c r="O146" s="200"/>
      <c r="P146" s="200"/>
      <c r="Q146" s="200"/>
    </row>
    <row r="147" spans="1:17" ht="11.25" customHeight="1" x14ac:dyDescent="0.2">
      <c r="A147" s="419" t="s">
        <v>120</v>
      </c>
      <c r="B147" s="426"/>
      <c r="C147" s="426"/>
      <c r="D147" s="426"/>
      <c r="E147" s="182">
        <v>0</v>
      </c>
      <c r="F147" s="182">
        <v>0</v>
      </c>
      <c r="G147" s="182">
        <v>648</v>
      </c>
      <c r="H147" s="182">
        <v>0</v>
      </c>
      <c r="I147" s="67"/>
      <c r="J147" s="195"/>
      <c r="K147" s="199"/>
      <c r="L147" s="199"/>
      <c r="M147" s="199"/>
      <c r="N147" s="200"/>
      <c r="O147" s="200"/>
      <c r="P147" s="200"/>
      <c r="Q147" s="200"/>
    </row>
    <row r="148" spans="1:17" ht="23.25" customHeight="1" x14ac:dyDescent="0.2">
      <c r="A148" s="427" t="s">
        <v>443</v>
      </c>
      <c r="B148" s="427"/>
      <c r="C148" s="427"/>
      <c r="D148" s="427"/>
      <c r="E148" s="182">
        <f>SUM(E149:E149)</f>
        <v>0</v>
      </c>
      <c r="F148" s="182">
        <f>SUM(F149:F149)</f>
        <v>15573</v>
      </c>
      <c r="G148" s="182">
        <f>SUM(G149:G149)</f>
        <v>2458</v>
      </c>
      <c r="H148" s="182">
        <f>SUM(H149:H149)</f>
        <v>0</v>
      </c>
      <c r="I148" s="67"/>
      <c r="J148" s="201"/>
      <c r="K148" s="201"/>
      <c r="L148" s="201"/>
      <c r="M148" s="201"/>
      <c r="N148" s="200"/>
      <c r="O148" s="200"/>
      <c r="P148" s="200"/>
      <c r="Q148" s="200"/>
    </row>
    <row r="149" spans="1:17" ht="23.25" customHeight="1" x14ac:dyDescent="0.2">
      <c r="A149" s="419" t="s">
        <v>134</v>
      </c>
      <c r="B149" s="426"/>
      <c r="C149" s="426"/>
      <c r="D149" s="426"/>
      <c r="E149" s="182">
        <v>0</v>
      </c>
      <c r="F149" s="182">
        <v>15573</v>
      </c>
      <c r="G149" s="182">
        <v>2458</v>
      </c>
      <c r="H149" s="182">
        <v>0</v>
      </c>
      <c r="I149" s="67"/>
      <c r="J149" s="195"/>
      <c r="K149" s="199"/>
      <c r="L149" s="199"/>
      <c r="M149" s="199"/>
      <c r="N149" s="200"/>
      <c r="O149" s="200"/>
      <c r="P149" s="200"/>
      <c r="Q149" s="200"/>
    </row>
    <row r="150" spans="1:17" ht="23.25" customHeight="1" x14ac:dyDescent="0.2">
      <c r="A150" s="416" t="s">
        <v>444</v>
      </c>
      <c r="B150" s="416"/>
      <c r="C150" s="416"/>
      <c r="D150" s="416"/>
      <c r="E150" s="81">
        <f>SUM(E151:E152)</f>
        <v>0</v>
      </c>
      <c r="F150" s="81">
        <f>SUM(F151:F152)</f>
        <v>0</v>
      </c>
      <c r="G150" s="81">
        <f>SUM(G151:G152)</f>
        <v>10635</v>
      </c>
      <c r="H150" s="81">
        <f>SUM(H151:H152)</f>
        <v>0</v>
      </c>
      <c r="I150" s="67"/>
      <c r="J150" s="198"/>
      <c r="K150" s="198"/>
      <c r="L150" s="198"/>
      <c r="M150" s="198"/>
      <c r="N150" s="202"/>
      <c r="O150" s="202"/>
      <c r="P150" s="202"/>
      <c r="Q150" s="202"/>
    </row>
    <row r="151" spans="1:17" ht="23.25" customHeight="1" x14ac:dyDescent="0.2">
      <c r="A151" s="425" t="s">
        <v>134</v>
      </c>
      <c r="B151" s="426"/>
      <c r="C151" s="426"/>
      <c r="D151" s="426"/>
      <c r="E151" s="81">
        <v>0</v>
      </c>
      <c r="F151" s="81">
        <v>0</v>
      </c>
      <c r="G151" s="81">
        <v>8626</v>
      </c>
      <c r="H151" s="81">
        <v>0</v>
      </c>
      <c r="I151" s="67"/>
      <c r="J151" s="197"/>
      <c r="K151" s="199"/>
      <c r="L151" s="199"/>
      <c r="M151" s="199"/>
      <c r="N151" s="202"/>
      <c r="O151" s="202"/>
      <c r="P151" s="202"/>
      <c r="Q151" s="202"/>
    </row>
    <row r="152" spans="1:17" ht="11.25" customHeight="1" x14ac:dyDescent="0.2">
      <c r="A152" s="425" t="s">
        <v>120</v>
      </c>
      <c r="B152" s="426"/>
      <c r="C152" s="426"/>
      <c r="D152" s="426"/>
      <c r="E152" s="81">
        <v>0</v>
      </c>
      <c r="F152" s="81">
        <v>0</v>
      </c>
      <c r="G152" s="81">
        <v>2009</v>
      </c>
      <c r="H152" s="81">
        <v>0</v>
      </c>
      <c r="I152" s="67"/>
      <c r="J152" s="197"/>
      <c r="K152" s="199"/>
      <c r="L152" s="199"/>
      <c r="M152" s="199"/>
      <c r="N152" s="202"/>
      <c r="O152" s="202"/>
      <c r="P152" s="202"/>
      <c r="Q152" s="202"/>
    </row>
    <row r="153" spans="1:17" ht="23.25" customHeight="1" x14ac:dyDescent="0.2">
      <c r="A153" s="416" t="s">
        <v>445</v>
      </c>
      <c r="B153" s="416"/>
      <c r="C153" s="416"/>
      <c r="D153" s="416"/>
      <c r="E153" s="81">
        <f>SUM(E154:E155)</f>
        <v>0</v>
      </c>
      <c r="F153" s="81">
        <f>SUM(F154:F155)</f>
        <v>12713</v>
      </c>
      <c r="G153" s="81">
        <f>SUM(G154:G155)</f>
        <v>11362</v>
      </c>
      <c r="H153" s="81">
        <f>SUM(H154:H155)</f>
        <v>0</v>
      </c>
      <c r="I153" s="67"/>
      <c r="J153" s="198"/>
      <c r="K153" s="198"/>
      <c r="L153" s="198"/>
      <c r="M153" s="198"/>
      <c r="N153" s="202"/>
      <c r="O153" s="202"/>
      <c r="P153" s="202"/>
      <c r="Q153" s="202"/>
    </row>
    <row r="154" spans="1:17" ht="23.25" customHeight="1" x14ac:dyDescent="0.2">
      <c r="A154" s="425" t="s">
        <v>134</v>
      </c>
      <c r="B154" s="426"/>
      <c r="C154" s="426"/>
      <c r="D154" s="426"/>
      <c r="E154" s="81">
        <v>0</v>
      </c>
      <c r="F154" s="81">
        <v>12713</v>
      </c>
      <c r="G154" s="81">
        <v>10052</v>
      </c>
      <c r="H154" s="81">
        <v>0</v>
      </c>
      <c r="I154" s="67"/>
      <c r="J154" s="197"/>
      <c r="K154" s="199"/>
      <c r="L154" s="199"/>
      <c r="M154" s="199"/>
      <c r="N154" s="202"/>
      <c r="O154" s="202"/>
      <c r="P154" s="202"/>
      <c r="Q154" s="202"/>
    </row>
    <row r="155" spans="1:17" ht="11.25" customHeight="1" x14ac:dyDescent="0.2">
      <c r="A155" s="425" t="s">
        <v>120</v>
      </c>
      <c r="B155" s="426"/>
      <c r="C155" s="426"/>
      <c r="D155" s="426"/>
      <c r="E155" s="81">
        <v>0</v>
      </c>
      <c r="F155" s="81">
        <v>0</v>
      </c>
      <c r="G155" s="81">
        <v>1310</v>
      </c>
      <c r="H155" s="81">
        <v>0</v>
      </c>
      <c r="I155" s="67"/>
      <c r="J155" s="197"/>
      <c r="K155" s="199"/>
      <c r="L155" s="199"/>
      <c r="M155" s="199"/>
      <c r="N155" s="202"/>
      <c r="O155" s="202"/>
      <c r="P155" s="202"/>
      <c r="Q155" s="202"/>
    </row>
    <row r="156" spans="1:17" ht="23.25" customHeight="1" x14ac:dyDescent="0.2">
      <c r="A156" s="416" t="s">
        <v>446</v>
      </c>
      <c r="B156" s="416"/>
      <c r="C156" s="416"/>
      <c r="D156" s="416"/>
      <c r="E156" s="81">
        <f>SUM(E157:E160)</f>
        <v>0</v>
      </c>
      <c r="F156" s="81">
        <f>SUM(F157:F160)</f>
        <v>124355</v>
      </c>
      <c r="G156" s="81">
        <f>SUM(G157:G160)</f>
        <v>28452</v>
      </c>
      <c r="H156" s="81">
        <f>SUM(H157:H160)</f>
        <v>0</v>
      </c>
      <c r="I156" s="67"/>
      <c r="J156" s="198"/>
      <c r="K156" s="198"/>
      <c r="L156" s="198"/>
      <c r="M156" s="198"/>
      <c r="N156" s="202"/>
      <c r="O156" s="202"/>
      <c r="P156" s="202"/>
      <c r="Q156" s="202"/>
    </row>
    <row r="157" spans="1:17" ht="23.25" customHeight="1" x14ac:dyDescent="0.2">
      <c r="A157" s="425" t="s">
        <v>134</v>
      </c>
      <c r="B157" s="426"/>
      <c r="C157" s="426"/>
      <c r="D157" s="426"/>
      <c r="E157" s="81">
        <v>0</v>
      </c>
      <c r="F157" s="81">
        <v>93241</v>
      </c>
      <c r="G157" s="81">
        <v>24446</v>
      </c>
      <c r="H157" s="81">
        <v>0</v>
      </c>
      <c r="I157" s="67"/>
      <c r="J157" s="197"/>
      <c r="K157" s="199"/>
      <c r="L157" s="199"/>
      <c r="M157" s="199"/>
      <c r="N157" s="202"/>
      <c r="O157" s="202"/>
      <c r="P157" s="202"/>
      <c r="Q157" s="202"/>
    </row>
    <row r="158" spans="1:17" ht="11.25" customHeight="1" x14ac:dyDescent="0.2">
      <c r="A158" s="425" t="s">
        <v>281</v>
      </c>
      <c r="B158" s="426"/>
      <c r="C158" s="426"/>
      <c r="D158" s="426"/>
      <c r="E158" s="81">
        <v>0</v>
      </c>
      <c r="F158" s="81">
        <v>7896</v>
      </c>
      <c r="G158" s="81">
        <v>0</v>
      </c>
      <c r="H158" s="81">
        <v>0</v>
      </c>
      <c r="I158" s="67"/>
      <c r="J158" s="197"/>
      <c r="K158" s="199"/>
      <c r="L158" s="199"/>
      <c r="M158" s="199"/>
      <c r="N158" s="202"/>
      <c r="O158" s="202"/>
      <c r="P158" s="202"/>
      <c r="Q158" s="202"/>
    </row>
    <row r="159" spans="1:17" ht="11.25" customHeight="1" x14ac:dyDescent="0.2">
      <c r="A159" s="425" t="s">
        <v>119</v>
      </c>
      <c r="B159" s="426"/>
      <c r="C159" s="426"/>
      <c r="D159" s="426"/>
      <c r="E159" s="81">
        <v>0</v>
      </c>
      <c r="F159" s="81">
        <v>17979</v>
      </c>
      <c r="G159" s="81">
        <v>0</v>
      </c>
      <c r="H159" s="81">
        <v>0</v>
      </c>
      <c r="I159" s="67"/>
      <c r="J159" s="197"/>
      <c r="K159" s="199"/>
      <c r="L159" s="199"/>
      <c r="M159" s="199"/>
      <c r="N159" s="202"/>
      <c r="O159" s="202"/>
      <c r="P159" s="202"/>
      <c r="Q159" s="202"/>
    </row>
    <row r="160" spans="1:17" ht="11.25" customHeight="1" x14ac:dyDescent="0.2">
      <c r="A160" s="425" t="s">
        <v>120</v>
      </c>
      <c r="B160" s="426"/>
      <c r="C160" s="426"/>
      <c r="D160" s="426"/>
      <c r="E160" s="81">
        <v>0</v>
      </c>
      <c r="F160" s="81">
        <v>5239</v>
      </c>
      <c r="G160" s="81">
        <v>4006</v>
      </c>
      <c r="H160" s="81">
        <v>0</v>
      </c>
      <c r="I160" s="67"/>
      <c r="J160" s="197"/>
      <c r="K160" s="199"/>
      <c r="L160" s="199"/>
      <c r="M160" s="199"/>
      <c r="N160" s="202"/>
      <c r="O160" s="202"/>
      <c r="P160" s="202"/>
      <c r="Q160" s="202"/>
    </row>
    <row r="161" spans="1:17" ht="23.25" customHeight="1" x14ac:dyDescent="0.2">
      <c r="A161" s="416" t="s">
        <v>447</v>
      </c>
      <c r="B161" s="416"/>
      <c r="C161" s="416"/>
      <c r="D161" s="416"/>
      <c r="E161" s="81">
        <f>SUM(E162:E162)</f>
        <v>0</v>
      </c>
      <c r="F161" s="81">
        <f>SUM(F162:F162)</f>
        <v>20764</v>
      </c>
      <c r="G161" s="81">
        <f>SUM(G162:G162)</f>
        <v>12297</v>
      </c>
      <c r="H161" s="81">
        <f>SUM(H162:H162)</f>
        <v>0</v>
      </c>
      <c r="I161" s="67"/>
      <c r="J161" s="198"/>
      <c r="K161" s="198"/>
      <c r="L161" s="198"/>
      <c r="M161" s="198"/>
      <c r="N161" s="202"/>
      <c r="O161" s="202"/>
      <c r="P161" s="202"/>
      <c r="Q161" s="202"/>
    </row>
    <row r="162" spans="1:17" ht="23.25" customHeight="1" x14ac:dyDescent="0.2">
      <c r="A162" s="425" t="s">
        <v>134</v>
      </c>
      <c r="B162" s="426"/>
      <c r="C162" s="426"/>
      <c r="D162" s="426"/>
      <c r="E162" s="81">
        <v>0</v>
      </c>
      <c r="F162" s="81">
        <v>20764</v>
      </c>
      <c r="G162" s="81">
        <v>12297</v>
      </c>
      <c r="H162" s="81">
        <v>0</v>
      </c>
      <c r="I162" s="67"/>
      <c r="J162" s="197"/>
      <c r="K162" s="199"/>
      <c r="L162" s="199"/>
      <c r="M162" s="199"/>
      <c r="N162" s="202"/>
      <c r="O162" s="202"/>
      <c r="P162" s="202"/>
      <c r="Q162" s="202"/>
    </row>
    <row r="163" spans="1:17" ht="23.25" customHeight="1" x14ac:dyDescent="0.2">
      <c r="A163" s="416" t="s">
        <v>448</v>
      </c>
      <c r="B163" s="416"/>
      <c r="C163" s="416"/>
      <c r="D163" s="416"/>
      <c r="E163" s="81">
        <f>SUM(E164:E165)</f>
        <v>0</v>
      </c>
      <c r="F163" s="81">
        <f>SUM(F164:F165)</f>
        <v>0</v>
      </c>
      <c r="G163" s="81">
        <f>SUM(G164:G165)</f>
        <v>19142</v>
      </c>
      <c r="H163" s="81">
        <f>SUM(H164:H165)</f>
        <v>0</v>
      </c>
      <c r="I163" s="67"/>
      <c r="J163" s="198"/>
      <c r="K163" s="198"/>
      <c r="L163" s="198"/>
      <c r="M163" s="198"/>
      <c r="N163" s="202"/>
      <c r="O163" s="202"/>
      <c r="P163" s="202"/>
      <c r="Q163" s="202"/>
    </row>
    <row r="164" spans="1:17" ht="23.25" customHeight="1" x14ac:dyDescent="0.2">
      <c r="A164" s="425" t="s">
        <v>134</v>
      </c>
      <c r="B164" s="426"/>
      <c r="C164" s="426"/>
      <c r="D164" s="426"/>
      <c r="E164" s="81">
        <v>0</v>
      </c>
      <c r="F164" s="81">
        <v>0</v>
      </c>
      <c r="G164" s="81">
        <v>18759</v>
      </c>
      <c r="H164" s="81">
        <v>0</v>
      </c>
      <c r="I164" s="67"/>
      <c r="J164" s="197"/>
      <c r="K164" s="199"/>
      <c r="L164" s="199"/>
      <c r="M164" s="199"/>
      <c r="N164" s="202"/>
      <c r="O164" s="202"/>
      <c r="P164" s="202"/>
      <c r="Q164" s="202"/>
    </row>
    <row r="165" spans="1:17" ht="11.25" customHeight="1" x14ac:dyDescent="0.2">
      <c r="A165" s="425" t="s">
        <v>120</v>
      </c>
      <c r="B165" s="426"/>
      <c r="C165" s="426"/>
      <c r="D165" s="426"/>
      <c r="E165" s="81">
        <v>0</v>
      </c>
      <c r="F165" s="81">
        <v>0</v>
      </c>
      <c r="G165" s="81">
        <v>383</v>
      </c>
      <c r="H165" s="81">
        <v>0</v>
      </c>
      <c r="I165" s="67"/>
      <c r="J165" s="197"/>
      <c r="K165" s="199"/>
      <c r="L165" s="199"/>
      <c r="M165" s="199"/>
      <c r="N165" s="202"/>
      <c r="O165" s="202"/>
      <c r="P165" s="202"/>
      <c r="Q165" s="202"/>
    </row>
    <row r="166" spans="1:17" ht="23.25" customHeight="1" x14ac:dyDescent="0.2">
      <c r="A166" s="416" t="s">
        <v>449</v>
      </c>
      <c r="B166" s="416"/>
      <c r="C166" s="416"/>
      <c r="D166" s="416"/>
      <c r="E166" s="81">
        <f>SUM(E167:E168)</f>
        <v>0</v>
      </c>
      <c r="F166" s="81">
        <f>SUM(F167:F168)</f>
        <v>15543</v>
      </c>
      <c r="G166" s="81">
        <f>SUM(G167:G168)</f>
        <v>11001</v>
      </c>
      <c r="H166" s="81">
        <f>SUM(H167:H168)</f>
        <v>0</v>
      </c>
      <c r="I166" s="67"/>
      <c r="J166" s="198"/>
      <c r="K166" s="198"/>
      <c r="L166" s="198"/>
      <c r="M166" s="198"/>
      <c r="N166" s="202"/>
      <c r="O166" s="202"/>
      <c r="P166" s="202"/>
      <c r="Q166" s="202"/>
    </row>
    <row r="167" spans="1:17" ht="23.25" customHeight="1" x14ac:dyDescent="0.2">
      <c r="A167" s="425" t="s">
        <v>134</v>
      </c>
      <c r="B167" s="426"/>
      <c r="C167" s="426"/>
      <c r="D167" s="426"/>
      <c r="E167" s="81">
        <v>0</v>
      </c>
      <c r="F167" s="81">
        <v>15543</v>
      </c>
      <c r="G167" s="81">
        <v>9657</v>
      </c>
      <c r="H167" s="81">
        <v>0</v>
      </c>
      <c r="I167" s="67"/>
      <c r="J167" s="197"/>
      <c r="K167" s="199"/>
      <c r="L167" s="199"/>
      <c r="M167" s="199"/>
      <c r="N167" s="202"/>
      <c r="O167" s="202"/>
      <c r="P167" s="202"/>
      <c r="Q167" s="202"/>
    </row>
    <row r="168" spans="1:17" ht="11.25" customHeight="1" x14ac:dyDescent="0.2">
      <c r="A168" s="425" t="s">
        <v>120</v>
      </c>
      <c r="B168" s="426"/>
      <c r="C168" s="426"/>
      <c r="D168" s="426"/>
      <c r="E168" s="81">
        <v>0</v>
      </c>
      <c r="F168" s="81">
        <v>0</v>
      </c>
      <c r="G168" s="81">
        <v>1344</v>
      </c>
      <c r="H168" s="81">
        <v>0</v>
      </c>
      <c r="I168" s="67"/>
      <c r="J168" s="197"/>
      <c r="K168" s="199"/>
      <c r="L168" s="199"/>
      <c r="M168" s="199"/>
      <c r="N168" s="202"/>
      <c r="O168" s="202"/>
      <c r="P168" s="202"/>
      <c r="Q168" s="202"/>
    </row>
    <row r="169" spans="1:17" ht="23.25" customHeight="1" x14ac:dyDescent="0.2">
      <c r="A169" s="416" t="s">
        <v>450</v>
      </c>
      <c r="B169" s="416"/>
      <c r="C169" s="416"/>
      <c r="D169" s="416"/>
      <c r="E169" s="81">
        <f>SUM(E170:E171)</f>
        <v>0</v>
      </c>
      <c r="F169" s="81">
        <f>SUM(F170:F171)</f>
        <v>13674</v>
      </c>
      <c r="G169" s="81">
        <f>SUM(G170:G171)</f>
        <v>16454</v>
      </c>
      <c r="H169" s="81">
        <f>SUM(H170:H171)</f>
        <v>0</v>
      </c>
      <c r="I169" s="67"/>
      <c r="J169" s="198"/>
      <c r="K169" s="198"/>
      <c r="L169" s="198"/>
      <c r="M169" s="198"/>
      <c r="N169" s="202"/>
      <c r="O169" s="202"/>
      <c r="P169" s="202"/>
      <c r="Q169" s="202"/>
    </row>
    <row r="170" spans="1:17" ht="23.25" customHeight="1" x14ac:dyDescent="0.2">
      <c r="A170" s="425" t="s">
        <v>134</v>
      </c>
      <c r="B170" s="426"/>
      <c r="C170" s="426"/>
      <c r="D170" s="426"/>
      <c r="E170" s="81">
        <v>0</v>
      </c>
      <c r="F170" s="81">
        <v>13674</v>
      </c>
      <c r="G170" s="81">
        <v>14466</v>
      </c>
      <c r="H170" s="81">
        <v>0</v>
      </c>
      <c r="I170" s="67"/>
      <c r="J170" s="197"/>
      <c r="K170" s="199"/>
      <c r="L170" s="199"/>
      <c r="M170" s="199"/>
      <c r="N170" s="202"/>
      <c r="O170" s="202"/>
      <c r="P170" s="202"/>
      <c r="Q170" s="202"/>
    </row>
    <row r="171" spans="1:17" ht="11.25" customHeight="1" x14ac:dyDescent="0.2">
      <c r="A171" s="425" t="s">
        <v>120</v>
      </c>
      <c r="B171" s="426"/>
      <c r="C171" s="426"/>
      <c r="D171" s="426"/>
      <c r="E171" s="81">
        <v>0</v>
      </c>
      <c r="F171" s="81">
        <v>0</v>
      </c>
      <c r="G171" s="81">
        <v>1988</v>
      </c>
      <c r="H171" s="81">
        <v>0</v>
      </c>
      <c r="I171" s="67"/>
      <c r="J171" s="197"/>
      <c r="K171" s="199"/>
      <c r="L171" s="199"/>
      <c r="M171" s="199"/>
      <c r="N171" s="202"/>
      <c r="O171" s="202"/>
      <c r="P171" s="202"/>
      <c r="Q171" s="202"/>
    </row>
    <row r="172" spans="1:17" ht="23.25" customHeight="1" x14ac:dyDescent="0.2">
      <c r="A172" s="416" t="s">
        <v>451</v>
      </c>
      <c r="B172" s="416"/>
      <c r="C172" s="416"/>
      <c r="D172" s="416"/>
      <c r="E172" s="81">
        <f>SUM(E173:E174)</f>
        <v>0</v>
      </c>
      <c r="F172" s="81">
        <f>SUM(F173:F174)</f>
        <v>0</v>
      </c>
      <c r="G172" s="81">
        <f>SUM(G173:G174)</f>
        <v>4267</v>
      </c>
      <c r="H172" s="81">
        <f>SUM(H173:H174)</f>
        <v>0</v>
      </c>
      <c r="I172" s="67"/>
      <c r="J172" s="198"/>
      <c r="K172" s="198"/>
      <c r="L172" s="198"/>
      <c r="M172" s="198"/>
      <c r="N172" s="202"/>
      <c r="O172" s="202"/>
      <c r="P172" s="202"/>
      <c r="Q172" s="202"/>
    </row>
    <row r="173" spans="1:17" ht="23.25" customHeight="1" x14ac:dyDescent="0.2">
      <c r="A173" s="419" t="s">
        <v>134</v>
      </c>
      <c r="B173" s="420"/>
      <c r="C173" s="420"/>
      <c r="D173" s="420"/>
      <c r="E173" s="67">
        <v>0</v>
      </c>
      <c r="F173" s="67">
        <v>0</v>
      </c>
      <c r="G173" s="67">
        <v>4170</v>
      </c>
      <c r="H173" s="67">
        <v>0</v>
      </c>
      <c r="I173" s="67"/>
      <c r="J173" s="195"/>
      <c r="K173" s="196"/>
      <c r="L173" s="196"/>
      <c r="M173" s="196"/>
      <c r="N173" s="95"/>
      <c r="O173" s="95"/>
      <c r="P173" s="95"/>
      <c r="Q173" s="95"/>
    </row>
    <row r="174" spans="1:17" ht="11.25" customHeight="1" x14ac:dyDescent="0.2">
      <c r="A174" s="419" t="s">
        <v>120</v>
      </c>
      <c r="B174" s="420"/>
      <c r="C174" s="420"/>
      <c r="D174" s="420"/>
      <c r="E174" s="67">
        <v>0</v>
      </c>
      <c r="F174" s="67">
        <v>0</v>
      </c>
      <c r="G174" s="67">
        <v>97</v>
      </c>
      <c r="H174" s="67">
        <v>0</v>
      </c>
      <c r="I174" s="67"/>
      <c r="J174" s="195"/>
      <c r="K174" s="196"/>
      <c r="L174" s="196"/>
      <c r="M174" s="196"/>
      <c r="N174" s="95"/>
      <c r="O174" s="95"/>
      <c r="P174" s="95"/>
      <c r="Q174" s="95"/>
    </row>
    <row r="175" spans="1:17" ht="23.25" customHeight="1" x14ac:dyDescent="0.2">
      <c r="A175" s="418" t="s">
        <v>452</v>
      </c>
      <c r="B175" s="418"/>
      <c r="C175" s="418"/>
      <c r="D175" s="418"/>
      <c r="E175" s="67">
        <f>SUM(E176:E177)</f>
        <v>0</v>
      </c>
      <c r="F175" s="67">
        <f>SUM(F176:F177)</f>
        <v>3841</v>
      </c>
      <c r="G175" s="67">
        <f>SUM(G176:G177)</f>
        <v>8402</v>
      </c>
      <c r="H175" s="67">
        <f>SUM(H176:H177)</f>
        <v>0</v>
      </c>
      <c r="I175" s="67"/>
      <c r="J175" s="100"/>
      <c r="K175" s="100"/>
      <c r="L175" s="100"/>
      <c r="M175" s="100"/>
      <c r="N175" s="95"/>
      <c r="O175" s="95"/>
      <c r="P175" s="95"/>
      <c r="Q175" s="95"/>
    </row>
    <row r="176" spans="1:17" ht="23.25" customHeight="1" x14ac:dyDescent="0.2">
      <c r="A176" s="419" t="s">
        <v>134</v>
      </c>
      <c r="B176" s="420"/>
      <c r="C176" s="420"/>
      <c r="D176" s="420"/>
      <c r="E176" s="67">
        <v>0</v>
      </c>
      <c r="F176" s="67">
        <v>3841</v>
      </c>
      <c r="G176" s="67">
        <v>7382</v>
      </c>
      <c r="H176" s="67">
        <v>0</v>
      </c>
      <c r="I176" s="67"/>
      <c r="J176" s="195"/>
      <c r="K176" s="196"/>
      <c r="L176" s="196"/>
      <c r="M176" s="196"/>
      <c r="N176" s="95"/>
      <c r="O176" s="95"/>
      <c r="P176" s="95"/>
      <c r="Q176" s="95"/>
    </row>
    <row r="177" spans="1:17" ht="11.25" customHeight="1" x14ac:dyDescent="0.2">
      <c r="A177" s="419" t="s">
        <v>120</v>
      </c>
      <c r="B177" s="420"/>
      <c r="C177" s="420"/>
      <c r="D177" s="420"/>
      <c r="E177" s="67">
        <v>0</v>
      </c>
      <c r="F177" s="67">
        <v>0</v>
      </c>
      <c r="G177" s="67">
        <v>1020</v>
      </c>
      <c r="H177" s="67">
        <v>0</v>
      </c>
      <c r="I177" s="67"/>
      <c r="J177" s="195"/>
      <c r="K177" s="196"/>
      <c r="L177" s="196"/>
      <c r="M177" s="196"/>
      <c r="N177" s="95"/>
      <c r="O177" s="95"/>
      <c r="P177" s="95"/>
      <c r="Q177" s="95"/>
    </row>
    <row r="178" spans="1:17" ht="23.25" customHeight="1" x14ac:dyDescent="0.2">
      <c r="A178" s="418" t="s">
        <v>453</v>
      </c>
      <c r="B178" s="418"/>
      <c r="C178" s="418"/>
      <c r="D178" s="418"/>
      <c r="E178" s="67">
        <f>SUM(E179:E180)</f>
        <v>0</v>
      </c>
      <c r="F178" s="67">
        <f>SUM(F179:F180)</f>
        <v>0</v>
      </c>
      <c r="G178" s="67">
        <f>SUM(G179:G180)</f>
        <v>9256</v>
      </c>
      <c r="H178" s="67">
        <f>SUM(H179:H180)</f>
        <v>0</v>
      </c>
      <c r="I178" s="67"/>
      <c r="J178" s="100"/>
      <c r="K178" s="100"/>
      <c r="L178" s="100"/>
      <c r="M178" s="100"/>
      <c r="N178" s="95"/>
      <c r="O178" s="95"/>
      <c r="P178" s="95"/>
      <c r="Q178" s="95"/>
    </row>
    <row r="179" spans="1:17" ht="23.25" customHeight="1" x14ac:dyDescent="0.2">
      <c r="A179" s="419" t="s">
        <v>134</v>
      </c>
      <c r="B179" s="420"/>
      <c r="C179" s="420"/>
      <c r="D179" s="420"/>
      <c r="E179" s="67">
        <v>0</v>
      </c>
      <c r="F179" s="67">
        <v>0</v>
      </c>
      <c r="G179" s="67">
        <v>7573</v>
      </c>
      <c r="H179" s="67">
        <v>0</v>
      </c>
      <c r="I179" s="67"/>
      <c r="J179" s="195"/>
      <c r="K179" s="196"/>
      <c r="L179" s="196"/>
      <c r="M179" s="196"/>
      <c r="N179" s="95"/>
      <c r="O179" s="95"/>
      <c r="P179" s="95"/>
      <c r="Q179" s="95"/>
    </row>
    <row r="180" spans="1:17" ht="11.25" customHeight="1" x14ac:dyDescent="0.2">
      <c r="A180" s="419" t="s">
        <v>120</v>
      </c>
      <c r="B180" s="420"/>
      <c r="C180" s="420"/>
      <c r="D180" s="420"/>
      <c r="E180" s="67">
        <v>0</v>
      </c>
      <c r="F180" s="67">
        <v>0</v>
      </c>
      <c r="G180" s="67">
        <v>1683</v>
      </c>
      <c r="H180" s="67">
        <v>0</v>
      </c>
      <c r="I180" s="67"/>
      <c r="J180" s="195"/>
      <c r="K180" s="196"/>
      <c r="L180" s="196"/>
      <c r="M180" s="196"/>
      <c r="N180" s="95"/>
      <c r="O180" s="95"/>
      <c r="P180" s="95"/>
      <c r="Q180" s="95"/>
    </row>
    <row r="181" spans="1:17" ht="23.25" customHeight="1" x14ac:dyDescent="0.2">
      <c r="A181" s="418" t="s">
        <v>454</v>
      </c>
      <c r="B181" s="418"/>
      <c r="C181" s="418"/>
      <c r="D181" s="418"/>
      <c r="E181" s="67">
        <f>SUM(E182:E183)</f>
        <v>0</v>
      </c>
      <c r="F181" s="67">
        <f>SUM(F182:F183)</f>
        <v>12735</v>
      </c>
      <c r="G181" s="67">
        <f>SUM(G182:G183)</f>
        <v>7049</v>
      </c>
      <c r="H181" s="67">
        <f>SUM(H182:H183)</f>
        <v>0</v>
      </c>
      <c r="I181" s="67"/>
      <c r="J181" s="100"/>
      <c r="K181" s="100"/>
      <c r="L181" s="100"/>
      <c r="M181" s="100"/>
      <c r="N181" s="95"/>
      <c r="O181" s="95"/>
      <c r="P181" s="95"/>
      <c r="Q181" s="95"/>
    </row>
    <row r="182" spans="1:17" ht="23.25" customHeight="1" x14ac:dyDescent="0.2">
      <c r="A182" s="419" t="s">
        <v>134</v>
      </c>
      <c r="B182" s="420"/>
      <c r="C182" s="420"/>
      <c r="D182" s="420"/>
      <c r="E182" s="67">
        <v>0</v>
      </c>
      <c r="F182" s="67">
        <v>12735</v>
      </c>
      <c r="G182" s="67">
        <v>6201</v>
      </c>
      <c r="H182" s="67">
        <v>0</v>
      </c>
      <c r="I182" s="67"/>
      <c r="J182" s="195"/>
      <c r="K182" s="196"/>
      <c r="L182" s="196"/>
      <c r="M182" s="196"/>
      <c r="N182" s="95"/>
      <c r="O182" s="95"/>
      <c r="P182" s="95"/>
      <c r="Q182" s="95"/>
    </row>
    <row r="183" spans="1:17" ht="11.25" customHeight="1" x14ac:dyDescent="0.2">
      <c r="A183" s="419" t="s">
        <v>120</v>
      </c>
      <c r="B183" s="420"/>
      <c r="C183" s="420"/>
      <c r="D183" s="420"/>
      <c r="E183" s="67">
        <v>0</v>
      </c>
      <c r="F183" s="67">
        <v>0</v>
      </c>
      <c r="G183" s="67">
        <v>848</v>
      </c>
      <c r="H183" s="67">
        <v>0</v>
      </c>
      <c r="I183" s="67"/>
      <c r="J183" s="195"/>
      <c r="K183" s="196"/>
      <c r="L183" s="196"/>
      <c r="M183" s="196"/>
      <c r="N183" s="95"/>
      <c r="O183" s="95"/>
      <c r="P183" s="95"/>
      <c r="Q183" s="95"/>
    </row>
    <row r="184" spans="1:17" ht="23.25" customHeight="1" x14ac:dyDescent="0.2">
      <c r="A184" s="418" t="s">
        <v>455</v>
      </c>
      <c r="B184" s="418"/>
      <c r="C184" s="418"/>
      <c r="D184" s="418"/>
      <c r="E184" s="67">
        <f>SUM(E185:E188)</f>
        <v>0</v>
      </c>
      <c r="F184" s="67">
        <f>SUM(F185:F188)</f>
        <v>17840</v>
      </c>
      <c r="G184" s="67">
        <f>SUM(G185:G188)</f>
        <v>55868</v>
      </c>
      <c r="H184" s="67">
        <f>SUM(H185:H188)</f>
        <v>0</v>
      </c>
      <c r="I184" s="67"/>
      <c r="J184" s="100"/>
      <c r="K184" s="100"/>
      <c r="L184" s="100"/>
      <c r="M184" s="100"/>
      <c r="N184" s="95"/>
      <c r="O184" s="95"/>
      <c r="P184" s="95"/>
      <c r="Q184" s="95"/>
    </row>
    <row r="185" spans="1:17" ht="23.25" customHeight="1" x14ac:dyDescent="0.2">
      <c r="A185" s="419" t="s">
        <v>134</v>
      </c>
      <c r="B185" s="420"/>
      <c r="C185" s="420"/>
      <c r="D185" s="420"/>
      <c r="E185" s="67">
        <v>0</v>
      </c>
      <c r="F185" s="67">
        <v>17840</v>
      </c>
      <c r="G185" s="67">
        <v>39151</v>
      </c>
      <c r="H185" s="67">
        <v>0</v>
      </c>
      <c r="I185" s="67"/>
      <c r="J185" s="195"/>
      <c r="K185" s="196"/>
      <c r="L185" s="196"/>
      <c r="M185" s="196"/>
      <c r="N185" s="95"/>
      <c r="O185" s="95"/>
      <c r="P185" s="95"/>
      <c r="Q185" s="95"/>
    </row>
    <row r="186" spans="1:17" ht="11.25" customHeight="1" x14ac:dyDescent="0.2">
      <c r="A186" s="425" t="s">
        <v>281</v>
      </c>
      <c r="B186" s="420"/>
      <c r="C186" s="420"/>
      <c r="D186" s="420"/>
      <c r="E186" s="67">
        <v>0</v>
      </c>
      <c r="F186" s="67">
        <v>0</v>
      </c>
      <c r="G186" s="67">
        <v>6951</v>
      </c>
      <c r="H186" s="67">
        <v>0</v>
      </c>
      <c r="I186" s="67"/>
      <c r="J186" s="197"/>
      <c r="K186" s="196"/>
      <c r="L186" s="196"/>
      <c r="M186" s="196"/>
      <c r="N186" s="95"/>
      <c r="O186" s="95"/>
      <c r="P186" s="95"/>
      <c r="Q186" s="95"/>
    </row>
    <row r="187" spans="1:17" ht="11.25" customHeight="1" x14ac:dyDescent="0.2">
      <c r="A187" s="419" t="s">
        <v>119</v>
      </c>
      <c r="B187" s="420"/>
      <c r="C187" s="420"/>
      <c r="D187" s="420"/>
      <c r="E187" s="67">
        <v>0</v>
      </c>
      <c r="F187" s="67">
        <v>0</v>
      </c>
      <c r="G187" s="67">
        <v>5352</v>
      </c>
      <c r="H187" s="67">
        <v>0</v>
      </c>
      <c r="I187" s="67"/>
      <c r="J187" s="195"/>
      <c r="K187" s="196"/>
      <c r="L187" s="196"/>
      <c r="M187" s="196"/>
      <c r="N187" s="95"/>
      <c r="O187" s="95"/>
      <c r="P187" s="95"/>
      <c r="Q187" s="95"/>
    </row>
    <row r="188" spans="1:17" ht="11.25" customHeight="1" x14ac:dyDescent="0.2">
      <c r="A188" s="419" t="s">
        <v>120</v>
      </c>
      <c r="B188" s="420"/>
      <c r="C188" s="420"/>
      <c r="D188" s="420"/>
      <c r="E188" s="67">
        <v>0</v>
      </c>
      <c r="F188" s="67">
        <v>0</v>
      </c>
      <c r="G188" s="67">
        <v>4414</v>
      </c>
      <c r="H188" s="67">
        <v>0</v>
      </c>
      <c r="I188" s="67"/>
      <c r="J188" s="195"/>
      <c r="K188" s="196"/>
      <c r="L188" s="196"/>
      <c r="M188" s="196"/>
      <c r="N188" s="95"/>
      <c r="O188" s="95"/>
      <c r="P188" s="95"/>
      <c r="Q188" s="95"/>
    </row>
    <row r="189" spans="1:17" ht="23.25" customHeight="1" x14ac:dyDescent="0.2">
      <c r="A189" s="418" t="s">
        <v>456</v>
      </c>
      <c r="B189" s="418"/>
      <c r="C189" s="418"/>
      <c r="D189" s="418"/>
      <c r="E189" s="67">
        <f>SUM(E190:E193)</f>
        <v>38668</v>
      </c>
      <c r="F189" s="67">
        <f>SUM(F190:F193)</f>
        <v>6485</v>
      </c>
      <c r="G189" s="67">
        <f>SUM(G190:G193)</f>
        <v>228216</v>
      </c>
      <c r="H189" s="67">
        <f>SUM(H190:H193)</f>
        <v>0</v>
      </c>
      <c r="I189" s="67"/>
      <c r="J189" s="100"/>
      <c r="K189" s="100"/>
      <c r="L189" s="100"/>
      <c r="M189" s="100"/>
      <c r="N189" s="95"/>
      <c r="O189" s="95"/>
      <c r="P189" s="95"/>
      <c r="Q189" s="95"/>
    </row>
    <row r="190" spans="1:17" ht="23.25" customHeight="1" x14ac:dyDescent="0.2">
      <c r="A190" s="419" t="s">
        <v>134</v>
      </c>
      <c r="B190" s="420"/>
      <c r="C190" s="420"/>
      <c r="D190" s="420"/>
      <c r="E190" s="67">
        <v>22867</v>
      </c>
      <c r="F190" s="67">
        <v>6485</v>
      </c>
      <c r="G190" s="67">
        <v>151332</v>
      </c>
      <c r="H190" s="67">
        <v>0</v>
      </c>
      <c r="I190" s="67"/>
      <c r="J190" s="195"/>
      <c r="K190" s="196"/>
      <c r="L190" s="196"/>
      <c r="M190" s="196"/>
      <c r="N190" s="95"/>
      <c r="O190" s="95"/>
      <c r="P190" s="95"/>
      <c r="Q190" s="95"/>
    </row>
    <row r="191" spans="1:17" ht="11.25" customHeight="1" x14ac:dyDescent="0.2">
      <c r="A191" s="425" t="s">
        <v>281</v>
      </c>
      <c r="B191" s="420"/>
      <c r="C191" s="420"/>
      <c r="D191" s="420"/>
      <c r="E191" s="67">
        <v>3532</v>
      </c>
      <c r="F191" s="67">
        <v>0</v>
      </c>
      <c r="G191" s="67">
        <v>29904</v>
      </c>
      <c r="H191" s="67">
        <v>0</v>
      </c>
      <c r="I191" s="67"/>
      <c r="J191" s="197"/>
      <c r="K191" s="196"/>
      <c r="L191" s="196"/>
      <c r="M191" s="196"/>
      <c r="N191" s="95"/>
      <c r="O191" s="95"/>
      <c r="P191" s="95"/>
      <c r="Q191" s="95"/>
    </row>
    <row r="192" spans="1:17" ht="11.25" customHeight="1" x14ac:dyDescent="0.2">
      <c r="A192" s="419" t="s">
        <v>119</v>
      </c>
      <c r="B192" s="420"/>
      <c r="C192" s="420"/>
      <c r="D192" s="420"/>
      <c r="E192" s="67">
        <v>3954</v>
      </c>
      <c r="F192" s="67">
        <v>0</v>
      </c>
      <c r="G192" s="67">
        <v>31229</v>
      </c>
      <c r="H192" s="67">
        <v>0</v>
      </c>
      <c r="I192" s="67"/>
      <c r="J192" s="195"/>
      <c r="K192" s="196"/>
      <c r="L192" s="196"/>
      <c r="M192" s="196"/>
      <c r="N192" s="95"/>
      <c r="O192" s="95"/>
      <c r="P192" s="95"/>
      <c r="Q192" s="95"/>
    </row>
    <row r="193" spans="1:17" ht="11.25" customHeight="1" x14ac:dyDescent="0.2">
      <c r="A193" s="419" t="s">
        <v>120</v>
      </c>
      <c r="B193" s="420"/>
      <c r="C193" s="420"/>
      <c r="D193" s="420"/>
      <c r="E193" s="67">
        <v>8315</v>
      </c>
      <c r="F193" s="67">
        <v>0</v>
      </c>
      <c r="G193" s="67">
        <v>15751</v>
      </c>
      <c r="H193" s="67">
        <v>0</v>
      </c>
      <c r="I193" s="67"/>
      <c r="J193" s="195"/>
      <c r="K193" s="196"/>
      <c r="L193" s="196"/>
      <c r="M193" s="196"/>
      <c r="N193" s="95"/>
      <c r="O193" s="95"/>
      <c r="P193" s="95"/>
      <c r="Q193" s="95"/>
    </row>
    <row r="194" spans="1:17" ht="23.25" customHeight="1" x14ac:dyDescent="0.2">
      <c r="A194" s="418" t="s">
        <v>457</v>
      </c>
      <c r="B194" s="418"/>
      <c r="C194" s="418"/>
      <c r="D194" s="418"/>
      <c r="E194" s="67">
        <f>SUM(E195:E197)</f>
        <v>0</v>
      </c>
      <c r="F194" s="67">
        <f>SUM(F195:F197)</f>
        <v>10764</v>
      </c>
      <c r="G194" s="67">
        <f>SUM(G195:G197)</f>
        <v>27978</v>
      </c>
      <c r="H194" s="67">
        <f>SUM(H195:H197)</f>
        <v>0</v>
      </c>
      <c r="I194" s="67"/>
      <c r="J194" s="100"/>
      <c r="K194" s="100"/>
      <c r="L194" s="100"/>
      <c r="M194" s="100"/>
      <c r="N194" s="95"/>
      <c r="O194" s="95"/>
      <c r="P194" s="95"/>
      <c r="Q194" s="95"/>
    </row>
    <row r="195" spans="1:17" ht="23.25" customHeight="1" x14ac:dyDescent="0.2">
      <c r="A195" s="419" t="s">
        <v>134</v>
      </c>
      <c r="B195" s="426"/>
      <c r="C195" s="426"/>
      <c r="D195" s="426"/>
      <c r="E195" s="182">
        <v>0</v>
      </c>
      <c r="F195" s="182">
        <v>10764</v>
      </c>
      <c r="G195" s="182">
        <v>25098</v>
      </c>
      <c r="H195" s="182">
        <v>0</v>
      </c>
      <c r="I195" s="67"/>
      <c r="J195" s="195"/>
      <c r="K195" s="199"/>
      <c r="L195" s="199"/>
      <c r="M195" s="199"/>
      <c r="N195" s="200"/>
      <c r="O195" s="200"/>
      <c r="P195" s="200"/>
      <c r="Q195" s="200"/>
    </row>
    <row r="196" spans="1:17" ht="11.25" customHeight="1" x14ac:dyDescent="0.2">
      <c r="A196" s="419" t="s">
        <v>119</v>
      </c>
      <c r="B196" s="426"/>
      <c r="C196" s="426"/>
      <c r="D196" s="426"/>
      <c r="E196" s="182">
        <v>0</v>
      </c>
      <c r="F196" s="182">
        <v>0</v>
      </c>
      <c r="G196" s="182">
        <v>0</v>
      </c>
      <c r="H196" s="182">
        <v>0</v>
      </c>
      <c r="I196" s="67"/>
      <c r="J196" s="195"/>
      <c r="K196" s="199"/>
      <c r="L196" s="199"/>
      <c r="M196" s="199"/>
      <c r="N196" s="200"/>
      <c r="O196" s="200"/>
      <c r="P196" s="200"/>
      <c r="Q196" s="200"/>
    </row>
    <row r="197" spans="1:17" x14ac:dyDescent="0.2">
      <c r="A197" s="419" t="s">
        <v>120</v>
      </c>
      <c r="B197" s="426"/>
      <c r="C197" s="426"/>
      <c r="D197" s="426"/>
      <c r="E197" s="182">
        <v>0</v>
      </c>
      <c r="F197" s="182">
        <v>0</v>
      </c>
      <c r="G197" s="182">
        <v>2880</v>
      </c>
      <c r="H197" s="182">
        <v>0</v>
      </c>
      <c r="I197" s="67"/>
      <c r="J197" s="195"/>
      <c r="K197" s="199"/>
      <c r="L197" s="199"/>
      <c r="M197" s="199"/>
      <c r="N197" s="200"/>
      <c r="O197" s="200"/>
      <c r="P197" s="200"/>
      <c r="Q197" s="200"/>
    </row>
    <row r="198" spans="1:17" ht="23.25" customHeight="1" x14ac:dyDescent="0.2">
      <c r="A198" s="427" t="s">
        <v>458</v>
      </c>
      <c r="B198" s="427"/>
      <c r="C198" s="427"/>
      <c r="D198" s="427"/>
      <c r="E198" s="182">
        <f>SUM(E199:E200)</f>
        <v>0</v>
      </c>
      <c r="F198" s="182">
        <f>SUM(F199:F200)</f>
        <v>0</v>
      </c>
      <c r="G198" s="182">
        <f>SUM(G199:G200)</f>
        <v>8436</v>
      </c>
      <c r="H198" s="182">
        <f>SUM(H199:H200)</f>
        <v>0</v>
      </c>
      <c r="I198" s="67"/>
      <c r="J198" s="201"/>
      <c r="K198" s="201"/>
      <c r="L198" s="201"/>
      <c r="M198" s="201"/>
      <c r="N198" s="200"/>
      <c r="O198" s="200"/>
      <c r="P198" s="200"/>
      <c r="Q198" s="200"/>
    </row>
    <row r="199" spans="1:17" ht="23.25" customHeight="1" x14ac:dyDescent="0.2">
      <c r="A199" s="419" t="s">
        <v>134</v>
      </c>
      <c r="B199" s="426"/>
      <c r="C199" s="426"/>
      <c r="D199" s="426"/>
      <c r="E199" s="182">
        <v>0</v>
      </c>
      <c r="F199" s="182">
        <v>0</v>
      </c>
      <c r="G199" s="182">
        <v>7103</v>
      </c>
      <c r="H199" s="182">
        <v>0</v>
      </c>
      <c r="I199" s="67"/>
      <c r="J199" s="195"/>
      <c r="K199" s="199"/>
      <c r="L199" s="199"/>
      <c r="M199" s="199"/>
      <c r="N199" s="200"/>
      <c r="O199" s="200"/>
      <c r="P199" s="200"/>
      <c r="Q199" s="200"/>
    </row>
    <row r="200" spans="1:17" ht="11.25" customHeight="1" x14ac:dyDescent="0.2">
      <c r="A200" s="419" t="s">
        <v>120</v>
      </c>
      <c r="B200" s="426"/>
      <c r="C200" s="426"/>
      <c r="D200" s="426"/>
      <c r="E200" s="182">
        <v>0</v>
      </c>
      <c r="F200" s="182">
        <v>0</v>
      </c>
      <c r="G200" s="182">
        <v>1333</v>
      </c>
      <c r="H200" s="182">
        <v>0</v>
      </c>
      <c r="I200" s="67"/>
      <c r="J200" s="195"/>
      <c r="K200" s="199"/>
      <c r="L200" s="199"/>
      <c r="M200" s="199"/>
      <c r="N200" s="200"/>
      <c r="O200" s="200"/>
      <c r="P200" s="200"/>
      <c r="Q200" s="200"/>
    </row>
    <row r="201" spans="1:17" ht="23.25" customHeight="1" x14ac:dyDescent="0.2">
      <c r="A201" s="427" t="s">
        <v>459</v>
      </c>
      <c r="B201" s="427"/>
      <c r="C201" s="427"/>
      <c r="D201" s="427"/>
      <c r="E201" s="182">
        <f>SUM(E202:E203)</f>
        <v>0</v>
      </c>
      <c r="F201" s="182">
        <f>SUM(F202:F203)</f>
        <v>0</v>
      </c>
      <c r="G201" s="182">
        <f>SUM(G202:G203)</f>
        <v>13073</v>
      </c>
      <c r="H201" s="182">
        <f>SUM(H202:H203)</f>
        <v>0</v>
      </c>
      <c r="I201" s="67"/>
      <c r="J201" s="201"/>
      <c r="K201" s="201"/>
      <c r="L201" s="201"/>
      <c r="M201" s="201"/>
      <c r="N201" s="200"/>
      <c r="O201" s="200"/>
      <c r="P201" s="200"/>
      <c r="Q201" s="200"/>
    </row>
    <row r="202" spans="1:17" ht="23.25" customHeight="1" x14ac:dyDescent="0.2">
      <c r="A202" s="419" t="s">
        <v>134</v>
      </c>
      <c r="B202" s="426"/>
      <c r="C202" s="426"/>
      <c r="D202" s="426"/>
      <c r="E202" s="182">
        <v>0</v>
      </c>
      <c r="F202" s="182">
        <v>0</v>
      </c>
      <c r="G202" s="182">
        <v>11202</v>
      </c>
      <c r="H202" s="182">
        <v>0</v>
      </c>
      <c r="I202" s="67"/>
      <c r="J202" s="195"/>
      <c r="K202" s="199"/>
      <c r="L202" s="199"/>
      <c r="M202" s="199"/>
      <c r="N202" s="200"/>
      <c r="O202" s="200"/>
      <c r="P202" s="200"/>
      <c r="Q202" s="200"/>
    </row>
    <row r="203" spans="1:17" ht="11.25" customHeight="1" x14ac:dyDescent="0.2">
      <c r="A203" s="419" t="s">
        <v>120</v>
      </c>
      <c r="B203" s="426"/>
      <c r="C203" s="426"/>
      <c r="D203" s="426"/>
      <c r="E203" s="182">
        <v>0</v>
      </c>
      <c r="F203" s="182">
        <v>0</v>
      </c>
      <c r="G203" s="182">
        <v>1871</v>
      </c>
      <c r="H203" s="182">
        <v>0</v>
      </c>
      <c r="I203" s="67"/>
      <c r="J203" s="195"/>
      <c r="K203" s="199"/>
      <c r="L203" s="199"/>
      <c r="M203" s="199"/>
      <c r="N203" s="200"/>
      <c r="O203" s="200"/>
      <c r="P203" s="200"/>
      <c r="Q203" s="200"/>
    </row>
    <row r="204" spans="1:17" ht="23.25" customHeight="1" x14ac:dyDescent="0.2">
      <c r="A204" s="427" t="s">
        <v>460</v>
      </c>
      <c r="B204" s="427"/>
      <c r="C204" s="427"/>
      <c r="D204" s="427"/>
      <c r="E204" s="182">
        <f>SUM(E205:E206)</f>
        <v>0</v>
      </c>
      <c r="F204" s="182">
        <f>SUM(F205:F206)</f>
        <v>15256</v>
      </c>
      <c r="G204" s="182">
        <f>SUM(G205:G206)</f>
        <v>12589</v>
      </c>
      <c r="H204" s="182">
        <f>SUM(H205:H206)</f>
        <v>0</v>
      </c>
      <c r="I204" s="67"/>
      <c r="J204" s="201"/>
      <c r="K204" s="201"/>
      <c r="L204" s="201"/>
      <c r="M204" s="201"/>
      <c r="N204" s="200"/>
      <c r="O204" s="200"/>
      <c r="P204" s="200"/>
      <c r="Q204" s="200"/>
    </row>
    <row r="205" spans="1:17" ht="23.25" customHeight="1" x14ac:dyDescent="0.2">
      <c r="A205" s="419" t="s">
        <v>134</v>
      </c>
      <c r="B205" s="426"/>
      <c r="C205" s="426"/>
      <c r="D205" s="426"/>
      <c r="E205" s="182">
        <v>0</v>
      </c>
      <c r="F205" s="182">
        <v>15256</v>
      </c>
      <c r="G205" s="182">
        <v>11024</v>
      </c>
      <c r="H205" s="182">
        <v>0</v>
      </c>
      <c r="I205" s="67"/>
      <c r="J205" s="195"/>
      <c r="K205" s="199"/>
      <c r="L205" s="199"/>
      <c r="M205" s="199"/>
      <c r="N205" s="200"/>
      <c r="O205" s="200"/>
      <c r="P205" s="200"/>
      <c r="Q205" s="200"/>
    </row>
    <row r="206" spans="1:17" ht="11.25" customHeight="1" x14ac:dyDescent="0.2">
      <c r="A206" s="419" t="s">
        <v>120</v>
      </c>
      <c r="B206" s="426"/>
      <c r="C206" s="426"/>
      <c r="D206" s="426"/>
      <c r="E206" s="182">
        <v>0</v>
      </c>
      <c r="F206" s="182">
        <v>0</v>
      </c>
      <c r="G206" s="182">
        <v>1565</v>
      </c>
      <c r="H206" s="182">
        <v>0</v>
      </c>
      <c r="I206" s="67"/>
      <c r="J206" s="195"/>
      <c r="K206" s="199"/>
      <c r="L206" s="199"/>
      <c r="M206" s="199"/>
      <c r="N206" s="200"/>
      <c r="O206" s="200"/>
      <c r="P206" s="200"/>
      <c r="Q206" s="200"/>
    </row>
    <row r="207" spans="1:17" ht="23.25" customHeight="1" x14ac:dyDescent="0.2">
      <c r="A207" s="427" t="s">
        <v>461</v>
      </c>
      <c r="B207" s="427"/>
      <c r="C207" s="427"/>
      <c r="D207" s="427"/>
      <c r="E207" s="182">
        <f>SUM(E208:E211)</f>
        <v>0</v>
      </c>
      <c r="F207" s="182">
        <f>SUM(F208:F211)</f>
        <v>44367</v>
      </c>
      <c r="G207" s="182">
        <f>SUM(G208:G211)</f>
        <v>112759</v>
      </c>
      <c r="H207" s="182">
        <f>SUM(H208:H211)</f>
        <v>0</v>
      </c>
      <c r="I207" s="67"/>
      <c r="J207" s="201"/>
      <c r="K207" s="201"/>
      <c r="L207" s="201"/>
      <c r="M207" s="201"/>
      <c r="N207" s="200"/>
      <c r="O207" s="200"/>
      <c r="P207" s="200"/>
      <c r="Q207" s="200"/>
    </row>
    <row r="208" spans="1:17" ht="23.25" customHeight="1" x14ac:dyDescent="0.2">
      <c r="A208" s="419" t="s">
        <v>134</v>
      </c>
      <c r="B208" s="426"/>
      <c r="C208" s="426"/>
      <c r="D208" s="426"/>
      <c r="E208" s="182">
        <v>0</v>
      </c>
      <c r="F208" s="182">
        <v>44367</v>
      </c>
      <c r="G208" s="182">
        <v>69225</v>
      </c>
      <c r="H208" s="182">
        <v>0</v>
      </c>
      <c r="I208" s="67"/>
      <c r="J208" s="195"/>
      <c r="K208" s="199"/>
      <c r="L208" s="199"/>
      <c r="M208" s="199"/>
      <c r="N208" s="200"/>
      <c r="O208" s="200"/>
      <c r="P208" s="200"/>
      <c r="Q208" s="200"/>
    </row>
    <row r="209" spans="1:17" ht="11.25" customHeight="1" x14ac:dyDescent="0.2">
      <c r="A209" s="425" t="s">
        <v>281</v>
      </c>
      <c r="B209" s="420"/>
      <c r="C209" s="420"/>
      <c r="D209" s="420"/>
      <c r="E209" s="67">
        <v>0</v>
      </c>
      <c r="F209" s="67">
        <v>0</v>
      </c>
      <c r="G209" s="67">
        <v>17550</v>
      </c>
      <c r="H209" s="67">
        <v>0</v>
      </c>
      <c r="I209" s="67"/>
      <c r="J209" s="197"/>
      <c r="K209" s="196"/>
      <c r="L209" s="196"/>
      <c r="M209" s="196"/>
      <c r="N209" s="95"/>
      <c r="O209" s="95"/>
      <c r="P209" s="95"/>
      <c r="Q209" s="95"/>
    </row>
    <row r="210" spans="1:17" ht="11.25" customHeight="1" x14ac:dyDescent="0.2">
      <c r="A210" s="419" t="s">
        <v>119</v>
      </c>
      <c r="B210" s="420"/>
      <c r="C210" s="420"/>
      <c r="D210" s="420"/>
      <c r="E210" s="67">
        <v>0</v>
      </c>
      <c r="F210" s="67">
        <v>0</v>
      </c>
      <c r="G210" s="67">
        <v>19431</v>
      </c>
      <c r="H210" s="67">
        <v>0</v>
      </c>
      <c r="I210" s="67"/>
      <c r="J210" s="195"/>
      <c r="K210" s="196"/>
      <c r="L210" s="196"/>
      <c r="M210" s="196"/>
      <c r="N210" s="95"/>
      <c r="O210" s="95"/>
      <c r="P210" s="95"/>
      <c r="Q210" s="95"/>
    </row>
    <row r="211" spans="1:17" ht="11.25" customHeight="1" x14ac:dyDescent="0.2">
      <c r="A211" s="419" t="s">
        <v>120</v>
      </c>
      <c r="B211" s="420"/>
      <c r="C211" s="420"/>
      <c r="D211" s="420"/>
      <c r="E211" s="67">
        <v>0</v>
      </c>
      <c r="F211" s="67">
        <v>0</v>
      </c>
      <c r="G211" s="67">
        <v>6553</v>
      </c>
      <c r="H211" s="67">
        <v>0</v>
      </c>
      <c r="I211" s="67"/>
      <c r="J211" s="195"/>
      <c r="K211" s="196"/>
      <c r="L211" s="196"/>
      <c r="M211" s="196"/>
      <c r="N211" s="95"/>
      <c r="O211" s="95"/>
      <c r="P211" s="95"/>
      <c r="Q211" s="95"/>
    </row>
    <row r="212" spans="1:17" ht="23.25" customHeight="1" x14ac:dyDescent="0.2">
      <c r="A212" s="418" t="s">
        <v>462</v>
      </c>
      <c r="B212" s="418"/>
      <c r="C212" s="418"/>
      <c r="D212" s="418"/>
      <c r="E212" s="67">
        <f>SUM(E213:E216)</f>
        <v>0</v>
      </c>
      <c r="F212" s="67">
        <f>SUM(F213:F216)</f>
        <v>8977</v>
      </c>
      <c r="G212" s="67">
        <f>SUM(G213:G216)</f>
        <v>49307</v>
      </c>
      <c r="H212" s="67">
        <f>SUM(H213:H216)</f>
        <v>0</v>
      </c>
      <c r="I212" s="67"/>
      <c r="J212" s="100"/>
      <c r="K212" s="100"/>
      <c r="L212" s="100"/>
      <c r="M212" s="100"/>
      <c r="N212" s="95"/>
      <c r="O212" s="95"/>
      <c r="P212" s="95"/>
      <c r="Q212" s="95"/>
    </row>
    <row r="213" spans="1:17" ht="23.25" customHeight="1" x14ac:dyDescent="0.2">
      <c r="A213" s="419" t="s">
        <v>134</v>
      </c>
      <c r="B213" s="420"/>
      <c r="C213" s="420"/>
      <c r="D213" s="420"/>
      <c r="E213" s="67">
        <v>0</v>
      </c>
      <c r="F213" s="67">
        <v>8977</v>
      </c>
      <c r="G213" s="67">
        <v>35954</v>
      </c>
      <c r="H213" s="67">
        <v>0</v>
      </c>
      <c r="I213" s="67"/>
      <c r="J213" s="195"/>
      <c r="K213" s="196"/>
      <c r="L213" s="196"/>
      <c r="M213" s="196"/>
      <c r="N213" s="95"/>
      <c r="O213" s="95"/>
      <c r="P213" s="95"/>
      <c r="Q213" s="95"/>
    </row>
    <row r="214" spans="1:17" ht="11.25" customHeight="1" x14ac:dyDescent="0.2">
      <c r="A214" s="425" t="s">
        <v>281</v>
      </c>
      <c r="B214" s="420"/>
      <c r="C214" s="420"/>
      <c r="D214" s="420"/>
      <c r="E214" s="67">
        <v>0</v>
      </c>
      <c r="F214" s="67">
        <v>0</v>
      </c>
      <c r="G214" s="67">
        <v>9703</v>
      </c>
      <c r="H214" s="67">
        <v>0</v>
      </c>
      <c r="I214" s="67"/>
      <c r="J214" s="197"/>
      <c r="K214" s="196"/>
      <c r="L214" s="196"/>
      <c r="M214" s="196"/>
      <c r="N214" s="95"/>
      <c r="O214" s="95"/>
      <c r="P214" s="95"/>
      <c r="Q214" s="95"/>
    </row>
    <row r="215" spans="1:17" ht="11.25" customHeight="1" x14ac:dyDescent="0.2">
      <c r="A215" s="419" t="s">
        <v>119</v>
      </c>
      <c r="B215" s="420"/>
      <c r="C215" s="420"/>
      <c r="D215" s="420"/>
      <c r="E215" s="67">
        <v>0</v>
      </c>
      <c r="F215" s="67">
        <v>0</v>
      </c>
      <c r="G215" s="67">
        <v>0</v>
      </c>
      <c r="H215" s="67">
        <v>0</v>
      </c>
      <c r="I215" s="67"/>
      <c r="J215" s="195"/>
      <c r="K215" s="196"/>
      <c r="L215" s="196"/>
      <c r="M215" s="196"/>
      <c r="N215" s="95"/>
      <c r="O215" s="95"/>
      <c r="P215" s="95"/>
      <c r="Q215" s="95"/>
    </row>
    <row r="216" spans="1:17" ht="11.25" customHeight="1" x14ac:dyDescent="0.2">
      <c r="A216" s="419" t="s">
        <v>120</v>
      </c>
      <c r="B216" s="420"/>
      <c r="C216" s="420"/>
      <c r="D216" s="420"/>
      <c r="E216" s="67">
        <v>0</v>
      </c>
      <c r="F216" s="67">
        <v>0</v>
      </c>
      <c r="G216" s="67">
        <v>3650</v>
      </c>
      <c r="H216" s="67">
        <v>0</v>
      </c>
      <c r="I216" s="67"/>
      <c r="J216" s="195"/>
      <c r="K216" s="196"/>
      <c r="L216" s="196"/>
      <c r="M216" s="196"/>
      <c r="N216" s="95"/>
      <c r="O216" s="95"/>
      <c r="P216" s="95"/>
      <c r="Q216" s="95"/>
    </row>
    <row r="217" spans="1:17" ht="23.25" customHeight="1" x14ac:dyDescent="0.2">
      <c r="A217" s="416" t="s">
        <v>463</v>
      </c>
      <c r="B217" s="416"/>
      <c r="C217" s="416"/>
      <c r="D217" s="416"/>
      <c r="E217" s="81">
        <f>SUM(E218:E219)</f>
        <v>0</v>
      </c>
      <c r="F217" s="81">
        <f>SUM(F218:F219)</f>
        <v>4848</v>
      </c>
      <c r="G217" s="81">
        <f>SUM(G218:G219)</f>
        <v>12929</v>
      </c>
      <c r="H217" s="81">
        <f>SUM(H218:H219)</f>
        <v>0</v>
      </c>
      <c r="I217" s="67"/>
      <c r="J217" s="198"/>
      <c r="K217" s="198"/>
      <c r="L217" s="198"/>
      <c r="M217" s="198"/>
      <c r="N217" s="202"/>
      <c r="O217" s="202"/>
      <c r="P217" s="202"/>
      <c r="Q217" s="202"/>
    </row>
    <row r="218" spans="1:17" ht="23.25" customHeight="1" x14ac:dyDescent="0.2">
      <c r="A218" s="425" t="s">
        <v>134</v>
      </c>
      <c r="B218" s="426"/>
      <c r="C218" s="426"/>
      <c r="D218" s="426"/>
      <c r="E218" s="81">
        <v>0</v>
      </c>
      <c r="F218" s="81">
        <v>4848</v>
      </c>
      <c r="G218" s="81">
        <v>11695</v>
      </c>
      <c r="H218" s="81">
        <v>0</v>
      </c>
      <c r="I218" s="67"/>
      <c r="J218" s="197"/>
      <c r="K218" s="199"/>
      <c r="L218" s="199"/>
      <c r="M218" s="199"/>
      <c r="N218" s="202"/>
      <c r="O218" s="202"/>
      <c r="P218" s="202"/>
      <c r="Q218" s="202"/>
    </row>
    <row r="219" spans="1:17" ht="11.25" customHeight="1" x14ac:dyDescent="0.2">
      <c r="A219" s="425" t="s">
        <v>120</v>
      </c>
      <c r="B219" s="426"/>
      <c r="C219" s="426"/>
      <c r="D219" s="426"/>
      <c r="E219" s="81">
        <v>0</v>
      </c>
      <c r="F219" s="81">
        <v>0</v>
      </c>
      <c r="G219" s="81">
        <v>1234</v>
      </c>
      <c r="H219" s="81">
        <v>0</v>
      </c>
      <c r="I219" s="67"/>
      <c r="J219" s="197"/>
      <c r="K219" s="199"/>
      <c r="L219" s="199"/>
      <c r="M219" s="199"/>
      <c r="N219" s="202"/>
      <c r="O219" s="202"/>
      <c r="P219" s="202"/>
      <c r="Q219" s="202"/>
    </row>
    <row r="220" spans="1:17" ht="23.25" customHeight="1" x14ac:dyDescent="0.2">
      <c r="A220" s="416" t="s">
        <v>464</v>
      </c>
      <c r="B220" s="416"/>
      <c r="C220" s="416"/>
      <c r="D220" s="416"/>
      <c r="E220" s="81">
        <f>SUM(E221:E224)</f>
        <v>0</v>
      </c>
      <c r="F220" s="81">
        <f>SUM(F221:F224)</f>
        <v>94991</v>
      </c>
      <c r="G220" s="81">
        <f>SUM(G221:G224)</f>
        <v>25839</v>
      </c>
      <c r="H220" s="81">
        <f>SUM(H221:H224)</f>
        <v>0</v>
      </c>
      <c r="I220" s="67"/>
      <c r="J220" s="198"/>
      <c r="K220" s="198"/>
      <c r="L220" s="198"/>
      <c r="M220" s="198"/>
      <c r="N220" s="202"/>
      <c r="O220" s="202"/>
      <c r="P220" s="202"/>
      <c r="Q220" s="202"/>
    </row>
    <row r="221" spans="1:17" ht="23.25" customHeight="1" x14ac:dyDescent="0.2">
      <c r="A221" s="425" t="s">
        <v>134</v>
      </c>
      <c r="B221" s="426"/>
      <c r="C221" s="426"/>
      <c r="D221" s="426"/>
      <c r="E221" s="81">
        <v>0</v>
      </c>
      <c r="F221" s="81">
        <v>67913</v>
      </c>
      <c r="G221" s="81">
        <v>22266</v>
      </c>
      <c r="H221" s="81">
        <v>0</v>
      </c>
      <c r="I221" s="67"/>
      <c r="J221" s="197"/>
      <c r="K221" s="199"/>
      <c r="L221" s="199"/>
      <c r="M221" s="199"/>
      <c r="N221" s="202"/>
      <c r="O221" s="202"/>
      <c r="P221" s="202"/>
      <c r="Q221" s="202"/>
    </row>
    <row r="222" spans="1:17" ht="11.25" customHeight="1" x14ac:dyDescent="0.2">
      <c r="A222" s="425" t="s">
        <v>281</v>
      </c>
      <c r="B222" s="426"/>
      <c r="C222" s="426"/>
      <c r="D222" s="426"/>
      <c r="E222" s="81">
        <v>0</v>
      </c>
      <c r="F222" s="81">
        <v>7296</v>
      </c>
      <c r="G222" s="81">
        <v>0</v>
      </c>
      <c r="H222" s="81">
        <v>0</v>
      </c>
      <c r="I222" s="67"/>
      <c r="J222" s="197"/>
      <c r="K222" s="199"/>
      <c r="L222" s="199"/>
      <c r="M222" s="199"/>
      <c r="N222" s="202"/>
      <c r="O222" s="202"/>
      <c r="P222" s="202"/>
      <c r="Q222" s="202"/>
    </row>
    <row r="223" spans="1:17" ht="11.25" customHeight="1" x14ac:dyDescent="0.2">
      <c r="A223" s="425" t="s">
        <v>119</v>
      </c>
      <c r="B223" s="426"/>
      <c r="C223" s="426"/>
      <c r="D223" s="426"/>
      <c r="E223" s="81">
        <v>0</v>
      </c>
      <c r="F223" s="81">
        <v>12713</v>
      </c>
      <c r="G223" s="81">
        <v>0</v>
      </c>
      <c r="H223" s="81">
        <v>0</v>
      </c>
      <c r="I223" s="67"/>
      <c r="J223" s="197"/>
      <c r="K223" s="199"/>
      <c r="L223" s="199"/>
      <c r="M223" s="199"/>
      <c r="N223" s="202"/>
      <c r="O223" s="202"/>
      <c r="P223" s="202"/>
      <c r="Q223" s="202"/>
    </row>
    <row r="224" spans="1:17" ht="11.25" customHeight="1" x14ac:dyDescent="0.2">
      <c r="A224" s="425" t="s">
        <v>120</v>
      </c>
      <c r="B224" s="426"/>
      <c r="C224" s="426"/>
      <c r="D224" s="426"/>
      <c r="E224" s="81">
        <v>0</v>
      </c>
      <c r="F224" s="81">
        <v>7069</v>
      </c>
      <c r="G224" s="81">
        <v>3573</v>
      </c>
      <c r="H224" s="81">
        <v>0</v>
      </c>
      <c r="I224" s="67"/>
      <c r="J224" s="197"/>
      <c r="K224" s="199"/>
      <c r="L224" s="199"/>
      <c r="M224" s="199"/>
      <c r="N224" s="202"/>
      <c r="O224" s="202"/>
      <c r="P224" s="202"/>
      <c r="Q224" s="202"/>
    </row>
    <row r="225" spans="1:17" ht="23.25" customHeight="1" x14ac:dyDescent="0.2">
      <c r="A225" s="416" t="s">
        <v>465</v>
      </c>
      <c r="B225" s="416"/>
      <c r="C225" s="416"/>
      <c r="D225" s="416"/>
      <c r="E225" s="81">
        <f>SUM(E226:E229)</f>
        <v>0</v>
      </c>
      <c r="F225" s="81">
        <f>SUM(F226:F229)</f>
        <v>17937</v>
      </c>
      <c r="G225" s="81">
        <f>SUM(G226:G229)</f>
        <v>126382</v>
      </c>
      <c r="H225" s="81">
        <f>SUM(H226:H229)</f>
        <v>0</v>
      </c>
      <c r="I225" s="67"/>
      <c r="J225" s="198"/>
      <c r="K225" s="198"/>
      <c r="L225" s="198"/>
      <c r="M225" s="198"/>
      <c r="N225" s="202"/>
      <c r="O225" s="202"/>
      <c r="P225" s="202"/>
      <c r="Q225" s="202"/>
    </row>
    <row r="226" spans="1:17" ht="23.25" customHeight="1" x14ac:dyDescent="0.2">
      <c r="A226" s="425" t="s">
        <v>134</v>
      </c>
      <c r="B226" s="426"/>
      <c r="C226" s="426"/>
      <c r="D226" s="426"/>
      <c r="E226" s="81">
        <v>0</v>
      </c>
      <c r="F226" s="81">
        <v>17937</v>
      </c>
      <c r="G226" s="81">
        <v>106173</v>
      </c>
      <c r="H226" s="81">
        <v>0</v>
      </c>
      <c r="I226" s="67"/>
      <c r="J226" s="197"/>
      <c r="K226" s="199"/>
      <c r="L226" s="199"/>
      <c r="M226" s="199"/>
      <c r="N226" s="202"/>
      <c r="O226" s="202"/>
      <c r="P226" s="202"/>
      <c r="Q226" s="202"/>
    </row>
    <row r="227" spans="1:17" ht="11.25" customHeight="1" x14ac:dyDescent="0.2">
      <c r="A227" s="425" t="s">
        <v>281</v>
      </c>
      <c r="B227" s="426"/>
      <c r="C227" s="426"/>
      <c r="D227" s="426"/>
      <c r="E227" s="81">
        <v>0</v>
      </c>
      <c r="F227" s="81">
        <v>0</v>
      </c>
      <c r="G227" s="81">
        <v>1048</v>
      </c>
      <c r="H227" s="81">
        <v>0</v>
      </c>
      <c r="I227" s="67"/>
      <c r="J227" s="197"/>
      <c r="K227" s="199"/>
      <c r="L227" s="199"/>
      <c r="M227" s="199"/>
      <c r="N227" s="202"/>
      <c r="O227" s="202"/>
      <c r="P227" s="202"/>
      <c r="Q227" s="202"/>
    </row>
    <row r="228" spans="1:17" ht="11.25" customHeight="1" x14ac:dyDescent="0.2">
      <c r="A228" s="425" t="s">
        <v>119</v>
      </c>
      <c r="B228" s="426"/>
      <c r="C228" s="426"/>
      <c r="D228" s="426"/>
      <c r="E228" s="81">
        <v>0</v>
      </c>
      <c r="F228" s="81">
        <v>0</v>
      </c>
      <c r="G228" s="81">
        <v>6341</v>
      </c>
      <c r="H228" s="81">
        <v>0</v>
      </c>
      <c r="I228" s="67"/>
      <c r="J228" s="197"/>
      <c r="K228" s="199"/>
      <c r="L228" s="199"/>
      <c r="M228" s="199"/>
      <c r="N228" s="202"/>
      <c r="O228" s="202"/>
      <c r="P228" s="202"/>
      <c r="Q228" s="202"/>
    </row>
    <row r="229" spans="1:17" ht="11.25" customHeight="1" x14ac:dyDescent="0.2">
      <c r="A229" s="425" t="s">
        <v>120</v>
      </c>
      <c r="B229" s="426"/>
      <c r="C229" s="426"/>
      <c r="D229" s="426"/>
      <c r="E229" s="81">
        <v>0</v>
      </c>
      <c r="F229" s="81">
        <v>0</v>
      </c>
      <c r="G229" s="81">
        <v>12820</v>
      </c>
      <c r="H229" s="81">
        <v>0</v>
      </c>
      <c r="I229" s="67"/>
      <c r="J229" s="197"/>
      <c r="K229" s="199"/>
      <c r="L229" s="199"/>
      <c r="M229" s="199"/>
      <c r="N229" s="202"/>
      <c r="O229" s="202"/>
      <c r="P229" s="202"/>
      <c r="Q229" s="202"/>
    </row>
    <row r="230" spans="1:17" ht="23.25" customHeight="1" x14ac:dyDescent="0.2">
      <c r="A230" s="416" t="s">
        <v>466</v>
      </c>
      <c r="B230" s="416"/>
      <c r="C230" s="416"/>
      <c r="D230" s="416"/>
      <c r="E230" s="81">
        <f>SUM(E231:E232)</f>
        <v>0</v>
      </c>
      <c r="F230" s="81">
        <f>SUM(F231:F232)</f>
        <v>0</v>
      </c>
      <c r="G230" s="81">
        <f>SUM(G231:G232)</f>
        <v>16652</v>
      </c>
      <c r="H230" s="81">
        <f>SUM(H231:H232)</f>
        <v>0</v>
      </c>
      <c r="I230" s="67"/>
      <c r="J230" s="198"/>
      <c r="K230" s="198"/>
      <c r="L230" s="198"/>
      <c r="M230" s="198"/>
      <c r="N230" s="202"/>
      <c r="O230" s="202"/>
      <c r="P230" s="202"/>
      <c r="Q230" s="202"/>
    </row>
    <row r="231" spans="1:17" ht="23.25" customHeight="1" x14ac:dyDescent="0.2">
      <c r="A231" s="425" t="s">
        <v>134</v>
      </c>
      <c r="B231" s="426"/>
      <c r="C231" s="426"/>
      <c r="D231" s="426"/>
      <c r="E231" s="81">
        <v>0</v>
      </c>
      <c r="F231" s="81">
        <v>0</v>
      </c>
      <c r="G231" s="81">
        <v>15067</v>
      </c>
      <c r="H231" s="81">
        <v>0</v>
      </c>
      <c r="I231" s="67"/>
      <c r="J231" s="197"/>
      <c r="K231" s="199"/>
      <c r="L231" s="199"/>
      <c r="M231" s="199"/>
      <c r="N231" s="202"/>
      <c r="O231" s="202"/>
      <c r="P231" s="202"/>
      <c r="Q231" s="202"/>
    </row>
    <row r="232" spans="1:17" x14ac:dyDescent="0.2">
      <c r="A232" s="425" t="s">
        <v>120</v>
      </c>
      <c r="B232" s="426"/>
      <c r="C232" s="426"/>
      <c r="D232" s="426"/>
      <c r="E232" s="81">
        <v>0</v>
      </c>
      <c r="F232" s="81">
        <v>0</v>
      </c>
      <c r="G232" s="81">
        <v>1585</v>
      </c>
      <c r="H232" s="81">
        <v>0</v>
      </c>
      <c r="I232" s="67"/>
      <c r="J232" s="197"/>
      <c r="K232" s="199"/>
      <c r="L232" s="199"/>
      <c r="M232" s="199"/>
      <c r="N232" s="202"/>
      <c r="O232" s="202"/>
      <c r="P232" s="202"/>
      <c r="Q232" s="202"/>
    </row>
    <row r="233" spans="1:17" ht="23.25" customHeight="1" x14ac:dyDescent="0.2">
      <c r="A233" s="416" t="s">
        <v>467</v>
      </c>
      <c r="B233" s="416"/>
      <c r="C233" s="416"/>
      <c r="D233" s="416"/>
      <c r="E233" s="81">
        <f>SUM(E234:E235)</f>
        <v>0</v>
      </c>
      <c r="F233" s="81">
        <f>SUM(F234:F235)</f>
        <v>8079</v>
      </c>
      <c r="G233" s="81">
        <f>SUM(G234:G235)</f>
        <v>11385</v>
      </c>
      <c r="H233" s="81">
        <f>SUM(H234:H235)</f>
        <v>0</v>
      </c>
      <c r="I233" s="67"/>
      <c r="J233" s="198"/>
      <c r="K233" s="198"/>
      <c r="L233" s="198"/>
      <c r="M233" s="198"/>
      <c r="N233" s="202"/>
      <c r="O233" s="202"/>
      <c r="P233" s="202"/>
      <c r="Q233" s="202"/>
    </row>
    <row r="234" spans="1:17" ht="23.25" customHeight="1" x14ac:dyDescent="0.2">
      <c r="A234" s="425" t="s">
        <v>134</v>
      </c>
      <c r="B234" s="426"/>
      <c r="C234" s="426"/>
      <c r="D234" s="426"/>
      <c r="E234" s="81">
        <v>0</v>
      </c>
      <c r="F234" s="81">
        <v>8079</v>
      </c>
      <c r="G234" s="81">
        <v>10697</v>
      </c>
      <c r="H234" s="81">
        <v>0</v>
      </c>
      <c r="I234" s="67"/>
      <c r="J234" s="197"/>
      <c r="K234" s="199"/>
      <c r="L234" s="199"/>
      <c r="M234" s="199"/>
      <c r="N234" s="202"/>
      <c r="O234" s="202"/>
      <c r="P234" s="202"/>
      <c r="Q234" s="202"/>
    </row>
    <row r="235" spans="1:17" x14ac:dyDescent="0.2">
      <c r="A235" s="425" t="s">
        <v>120</v>
      </c>
      <c r="B235" s="426"/>
      <c r="C235" s="426"/>
      <c r="D235" s="426"/>
      <c r="E235" s="81">
        <v>0</v>
      </c>
      <c r="F235" s="81">
        <v>0</v>
      </c>
      <c r="G235" s="81">
        <v>688</v>
      </c>
      <c r="H235" s="81">
        <v>0</v>
      </c>
      <c r="I235" s="67"/>
      <c r="J235" s="197"/>
      <c r="K235" s="199"/>
      <c r="L235" s="199"/>
      <c r="M235" s="199"/>
      <c r="N235" s="202"/>
      <c r="O235" s="202"/>
      <c r="P235" s="202"/>
      <c r="Q235" s="202"/>
    </row>
    <row r="236" spans="1:17" ht="23.25" customHeight="1" x14ac:dyDescent="0.2">
      <c r="A236" s="416" t="s">
        <v>468</v>
      </c>
      <c r="B236" s="416"/>
      <c r="C236" s="416"/>
      <c r="D236" s="416"/>
      <c r="E236" s="81">
        <f>SUM(E237:E238)</f>
        <v>0</v>
      </c>
      <c r="F236" s="81">
        <f>SUM(F237:F238)</f>
        <v>14338</v>
      </c>
      <c r="G236" s="81">
        <f>SUM(G237:G238)</f>
        <v>11537</v>
      </c>
      <c r="H236" s="81">
        <f>SUM(H237:H238)</f>
        <v>0</v>
      </c>
      <c r="I236" s="67"/>
      <c r="J236" s="198"/>
      <c r="K236" s="198"/>
      <c r="L236" s="198"/>
      <c r="M236" s="198"/>
      <c r="N236" s="202"/>
      <c r="O236" s="202"/>
      <c r="P236" s="202"/>
      <c r="Q236" s="202"/>
    </row>
    <row r="237" spans="1:17" ht="23.25" customHeight="1" x14ac:dyDescent="0.2">
      <c r="A237" s="419" t="s">
        <v>134</v>
      </c>
      <c r="B237" s="420"/>
      <c r="C237" s="420"/>
      <c r="D237" s="420"/>
      <c r="E237" s="67">
        <v>0</v>
      </c>
      <c r="F237" s="67">
        <v>14338</v>
      </c>
      <c r="G237" s="67">
        <v>10714</v>
      </c>
      <c r="H237" s="67">
        <v>0</v>
      </c>
      <c r="I237" s="67"/>
      <c r="J237" s="195"/>
      <c r="K237" s="196"/>
      <c r="L237" s="196"/>
      <c r="M237" s="196"/>
      <c r="N237" s="95"/>
      <c r="O237" s="95"/>
      <c r="P237" s="95"/>
      <c r="Q237" s="95"/>
    </row>
    <row r="238" spans="1:17" x14ac:dyDescent="0.2">
      <c r="A238" s="419" t="s">
        <v>120</v>
      </c>
      <c r="B238" s="420"/>
      <c r="C238" s="420"/>
      <c r="D238" s="420"/>
      <c r="E238" s="67">
        <v>0</v>
      </c>
      <c r="F238" s="67">
        <v>0</v>
      </c>
      <c r="G238" s="67">
        <v>823</v>
      </c>
      <c r="H238" s="67">
        <v>0</v>
      </c>
      <c r="I238" s="67"/>
      <c r="J238" s="195"/>
      <c r="K238" s="196"/>
      <c r="L238" s="196"/>
      <c r="M238" s="196"/>
      <c r="N238" s="95"/>
      <c r="O238" s="95"/>
      <c r="P238" s="95"/>
      <c r="Q238" s="95"/>
    </row>
    <row r="239" spans="1:17" ht="23.25" customHeight="1" x14ac:dyDescent="0.2">
      <c r="A239" s="418" t="s">
        <v>469</v>
      </c>
      <c r="B239" s="418"/>
      <c r="C239" s="418"/>
      <c r="D239" s="418"/>
      <c r="E239" s="67">
        <f>SUM(E240:E241)</f>
        <v>0</v>
      </c>
      <c r="F239" s="67">
        <f>SUM(F240:F241)</f>
        <v>0</v>
      </c>
      <c r="G239" s="67">
        <f>SUM(G240:G241)</f>
        <v>8201</v>
      </c>
      <c r="H239" s="67">
        <f>SUM(H240:H241)</f>
        <v>0</v>
      </c>
      <c r="I239" s="67"/>
      <c r="J239" s="100"/>
      <c r="K239" s="100"/>
      <c r="L239" s="100"/>
      <c r="M239" s="100"/>
      <c r="N239" s="95"/>
      <c r="O239" s="95"/>
      <c r="P239" s="95"/>
      <c r="Q239" s="95"/>
    </row>
    <row r="240" spans="1:17" ht="23.25" customHeight="1" x14ac:dyDescent="0.2">
      <c r="A240" s="419" t="s">
        <v>134</v>
      </c>
      <c r="B240" s="420"/>
      <c r="C240" s="420"/>
      <c r="D240" s="420"/>
      <c r="E240" s="67">
        <v>0</v>
      </c>
      <c r="F240" s="67">
        <v>0</v>
      </c>
      <c r="G240" s="67">
        <v>7384</v>
      </c>
      <c r="H240" s="67">
        <v>0</v>
      </c>
      <c r="I240" s="67"/>
      <c r="J240" s="195"/>
      <c r="K240" s="196"/>
      <c r="L240" s="196"/>
      <c r="M240" s="196"/>
      <c r="N240" s="95"/>
      <c r="O240" s="95"/>
      <c r="P240" s="95"/>
      <c r="Q240" s="95"/>
    </row>
    <row r="241" spans="1:17" x14ac:dyDescent="0.2">
      <c r="A241" s="419" t="s">
        <v>120</v>
      </c>
      <c r="B241" s="420"/>
      <c r="C241" s="420"/>
      <c r="D241" s="420"/>
      <c r="E241" s="67">
        <v>0</v>
      </c>
      <c r="F241" s="67">
        <v>0</v>
      </c>
      <c r="G241" s="67">
        <v>817</v>
      </c>
      <c r="H241" s="67">
        <v>0</v>
      </c>
      <c r="I241" s="67"/>
      <c r="J241" s="195"/>
      <c r="K241" s="196"/>
      <c r="L241" s="196"/>
      <c r="M241" s="196"/>
      <c r="N241" s="95"/>
      <c r="O241" s="95"/>
      <c r="P241" s="95"/>
      <c r="Q241" s="95"/>
    </row>
    <row r="242" spans="1:17" ht="23.25" customHeight="1" x14ac:dyDescent="0.2">
      <c r="A242" s="398" t="s">
        <v>470</v>
      </c>
      <c r="B242" s="398"/>
      <c r="C242" s="398"/>
      <c r="D242" s="398"/>
      <c r="E242" s="67">
        <f>SUM(E243:E245)</f>
        <v>0</v>
      </c>
      <c r="F242" s="67">
        <f>SUM(F243:F245)</f>
        <v>0</v>
      </c>
      <c r="G242" s="67">
        <f>SUM(G243:G245)</f>
        <v>16041</v>
      </c>
      <c r="H242" s="67">
        <f>SUM(H243:H245)</f>
        <v>0</v>
      </c>
      <c r="I242" s="67"/>
      <c r="J242" s="86"/>
      <c r="K242" s="86"/>
      <c r="L242" s="86"/>
      <c r="M242" s="86"/>
      <c r="N242" s="95"/>
      <c r="O242" s="95"/>
      <c r="P242" s="95"/>
      <c r="Q242" s="95"/>
    </row>
    <row r="243" spans="1:17" ht="23.25" customHeight="1" x14ac:dyDescent="0.2">
      <c r="A243" s="419" t="s">
        <v>134</v>
      </c>
      <c r="B243" s="420"/>
      <c r="C243" s="420"/>
      <c r="D243" s="420"/>
      <c r="E243" s="67">
        <v>0</v>
      </c>
      <c r="F243" s="67">
        <v>0</v>
      </c>
      <c r="G243" s="67">
        <v>14941</v>
      </c>
      <c r="H243" s="67">
        <v>0</v>
      </c>
      <c r="I243" s="67"/>
      <c r="J243" s="195"/>
      <c r="K243" s="196"/>
      <c r="L243" s="196"/>
      <c r="M243" s="196"/>
      <c r="N243" s="95"/>
      <c r="O243" s="95"/>
      <c r="P243" s="95"/>
      <c r="Q243" s="95"/>
    </row>
    <row r="244" spans="1:17" x14ac:dyDescent="0.2">
      <c r="A244" s="419" t="s">
        <v>119</v>
      </c>
      <c r="B244" s="420"/>
      <c r="C244" s="420"/>
      <c r="D244" s="420"/>
      <c r="E244" s="67">
        <v>0</v>
      </c>
      <c r="F244" s="67">
        <v>0</v>
      </c>
      <c r="G244" s="67">
        <v>0</v>
      </c>
      <c r="H244" s="67">
        <v>0</v>
      </c>
      <c r="I244" s="67"/>
      <c r="J244" s="195"/>
      <c r="K244" s="196"/>
      <c r="L244" s="196"/>
      <c r="M244" s="196"/>
      <c r="N244" s="95"/>
      <c r="O244" s="95"/>
      <c r="P244" s="95"/>
      <c r="Q244" s="95"/>
    </row>
    <row r="245" spans="1:17" ht="11.25" customHeight="1" x14ac:dyDescent="0.2">
      <c r="A245" s="419" t="s">
        <v>120</v>
      </c>
      <c r="B245" s="420"/>
      <c r="C245" s="420"/>
      <c r="D245" s="420"/>
      <c r="E245" s="67">
        <v>0</v>
      </c>
      <c r="F245" s="67">
        <v>0</v>
      </c>
      <c r="G245" s="67">
        <v>1100</v>
      </c>
      <c r="H245" s="67">
        <v>0</v>
      </c>
      <c r="I245" s="67"/>
      <c r="J245" s="195"/>
      <c r="K245" s="196"/>
      <c r="L245" s="196"/>
      <c r="M245" s="196"/>
      <c r="N245" s="95"/>
      <c r="O245" s="95"/>
      <c r="P245" s="95"/>
      <c r="Q245" s="95"/>
    </row>
    <row r="246" spans="1:17" ht="23.25" customHeight="1" x14ac:dyDescent="0.2">
      <c r="A246" s="418" t="s">
        <v>471</v>
      </c>
      <c r="B246" s="418"/>
      <c r="C246" s="418"/>
      <c r="D246" s="418"/>
      <c r="E246" s="67">
        <f>SUM(E247:E249)</f>
        <v>0</v>
      </c>
      <c r="F246" s="67">
        <f>SUM(F247:F249)</f>
        <v>11755</v>
      </c>
      <c r="G246" s="67">
        <f>SUM(G247:G249)</f>
        <v>15463</v>
      </c>
      <c r="H246" s="67">
        <f>SUM(H247:H249)</f>
        <v>0</v>
      </c>
      <c r="I246" s="67"/>
      <c r="J246" s="100"/>
      <c r="K246" s="100"/>
      <c r="L246" s="100"/>
      <c r="M246" s="100"/>
      <c r="N246" s="95"/>
      <c r="O246" s="95"/>
      <c r="P246" s="95"/>
      <c r="Q246" s="95"/>
    </row>
    <row r="247" spans="1:17" ht="23.25" customHeight="1" x14ac:dyDescent="0.2">
      <c r="A247" s="419" t="s">
        <v>134</v>
      </c>
      <c r="B247" s="420"/>
      <c r="C247" s="420"/>
      <c r="D247" s="420"/>
      <c r="E247" s="67">
        <v>0</v>
      </c>
      <c r="F247" s="67">
        <v>11755</v>
      </c>
      <c r="G247" s="67">
        <v>13047</v>
      </c>
      <c r="H247" s="67">
        <v>0</v>
      </c>
      <c r="I247" s="67"/>
      <c r="J247" s="195"/>
      <c r="K247" s="196"/>
      <c r="L247" s="196"/>
      <c r="M247" s="196"/>
      <c r="N247" s="95"/>
      <c r="O247" s="95"/>
      <c r="P247" s="95"/>
      <c r="Q247" s="95"/>
    </row>
    <row r="248" spans="1:17" x14ac:dyDescent="0.2">
      <c r="A248" s="419" t="s">
        <v>119</v>
      </c>
      <c r="B248" s="420"/>
      <c r="C248" s="420"/>
      <c r="D248" s="420"/>
      <c r="E248" s="67">
        <v>0</v>
      </c>
      <c r="F248" s="67">
        <v>0</v>
      </c>
      <c r="G248" s="67">
        <v>0</v>
      </c>
      <c r="H248" s="67">
        <v>0</v>
      </c>
      <c r="I248" s="67"/>
      <c r="J248" s="195"/>
      <c r="K248" s="196"/>
      <c r="L248" s="196"/>
      <c r="M248" s="196"/>
      <c r="N248" s="95"/>
      <c r="O248" s="95"/>
      <c r="P248" s="95"/>
      <c r="Q248" s="95"/>
    </row>
    <row r="249" spans="1:17" ht="11.25" customHeight="1" x14ac:dyDescent="0.2">
      <c r="A249" s="419" t="s">
        <v>120</v>
      </c>
      <c r="B249" s="420"/>
      <c r="C249" s="420"/>
      <c r="D249" s="420"/>
      <c r="E249" s="67">
        <v>0</v>
      </c>
      <c r="F249" s="67">
        <v>0</v>
      </c>
      <c r="G249" s="67">
        <v>2416</v>
      </c>
      <c r="H249" s="67">
        <v>0</v>
      </c>
      <c r="I249" s="67"/>
      <c r="J249" s="195"/>
      <c r="K249" s="196"/>
      <c r="L249" s="196"/>
      <c r="M249" s="196"/>
      <c r="N249" s="95"/>
      <c r="O249" s="95"/>
      <c r="P249" s="95"/>
      <c r="Q249" s="95"/>
    </row>
    <row r="250" spans="1:17" ht="23.25" customHeight="1" x14ac:dyDescent="0.2">
      <c r="A250" s="418" t="s">
        <v>472</v>
      </c>
      <c r="B250" s="418"/>
      <c r="C250" s="418"/>
      <c r="D250" s="418"/>
      <c r="E250" s="67">
        <f>SUM(E251:E253)</f>
        <v>0</v>
      </c>
      <c r="F250" s="67">
        <f>SUM(F251:F253)</f>
        <v>24518</v>
      </c>
      <c r="G250" s="67">
        <f>SUM(G251:G253)</f>
        <v>19991</v>
      </c>
      <c r="H250" s="67">
        <f>SUM(H251:H253)</f>
        <v>0</v>
      </c>
      <c r="I250" s="67"/>
      <c r="J250" s="100"/>
      <c r="K250" s="100"/>
      <c r="L250" s="100"/>
      <c r="M250" s="100"/>
      <c r="N250" s="95"/>
      <c r="O250" s="95"/>
      <c r="P250" s="95"/>
      <c r="Q250" s="95"/>
    </row>
    <row r="251" spans="1:17" ht="23.25" customHeight="1" x14ac:dyDescent="0.2">
      <c r="A251" s="419" t="s">
        <v>134</v>
      </c>
      <c r="B251" s="420"/>
      <c r="C251" s="420"/>
      <c r="D251" s="420"/>
      <c r="E251" s="67">
        <v>0</v>
      </c>
      <c r="F251" s="67">
        <v>24518</v>
      </c>
      <c r="G251" s="67">
        <v>17804</v>
      </c>
      <c r="H251" s="67">
        <v>0</v>
      </c>
      <c r="I251" s="67"/>
      <c r="J251" s="195"/>
      <c r="K251" s="196"/>
      <c r="L251" s="196"/>
      <c r="M251" s="196"/>
      <c r="N251" s="95"/>
      <c r="O251" s="95"/>
      <c r="P251" s="95"/>
      <c r="Q251" s="95"/>
    </row>
    <row r="252" spans="1:17" x14ac:dyDescent="0.2">
      <c r="A252" s="419" t="s">
        <v>119</v>
      </c>
      <c r="B252" s="426"/>
      <c r="C252" s="426"/>
      <c r="D252" s="426"/>
      <c r="E252" s="182">
        <v>0</v>
      </c>
      <c r="F252" s="182">
        <v>0</v>
      </c>
      <c r="G252" s="182">
        <v>0</v>
      </c>
      <c r="H252" s="182">
        <v>0</v>
      </c>
      <c r="I252" s="67"/>
      <c r="J252" s="195"/>
      <c r="K252" s="199"/>
      <c r="L252" s="199"/>
      <c r="M252" s="199"/>
      <c r="N252" s="200"/>
      <c r="O252" s="200"/>
      <c r="P252" s="200"/>
      <c r="Q252" s="200"/>
    </row>
    <row r="253" spans="1:17" ht="11.25" customHeight="1" x14ac:dyDescent="0.2">
      <c r="A253" s="419" t="s">
        <v>120</v>
      </c>
      <c r="B253" s="426"/>
      <c r="C253" s="426"/>
      <c r="D253" s="426"/>
      <c r="E253" s="182">
        <v>0</v>
      </c>
      <c r="F253" s="182">
        <v>0</v>
      </c>
      <c r="G253" s="182">
        <v>2187</v>
      </c>
      <c r="H253" s="182">
        <v>0</v>
      </c>
      <c r="I253" s="67"/>
      <c r="J253" s="195"/>
      <c r="K253" s="199"/>
      <c r="L253" s="199"/>
      <c r="M253" s="199"/>
      <c r="N253" s="200"/>
      <c r="O253" s="200"/>
      <c r="P253" s="200"/>
      <c r="Q253" s="200"/>
    </row>
    <row r="254" spans="1:17" ht="23.25" customHeight="1" x14ac:dyDescent="0.2">
      <c r="A254" s="427" t="s">
        <v>473</v>
      </c>
      <c r="B254" s="427"/>
      <c r="C254" s="427"/>
      <c r="D254" s="427"/>
      <c r="E254" s="182">
        <f>SUM(E255:E258)</f>
        <v>0</v>
      </c>
      <c r="F254" s="182">
        <f>SUM(F255:F258)</f>
        <v>28401</v>
      </c>
      <c r="G254" s="182">
        <f>SUM(G255:G258)</f>
        <v>24586</v>
      </c>
      <c r="H254" s="182">
        <f>SUM(H255:H258)</f>
        <v>0</v>
      </c>
      <c r="I254" s="67"/>
      <c r="J254" s="201"/>
      <c r="K254" s="201"/>
      <c r="L254" s="201"/>
      <c r="M254" s="201"/>
      <c r="N254" s="200"/>
      <c r="O254" s="200"/>
      <c r="P254" s="200"/>
      <c r="Q254" s="200"/>
    </row>
    <row r="255" spans="1:17" ht="23.25" customHeight="1" x14ac:dyDescent="0.2">
      <c r="A255" s="419" t="s">
        <v>134</v>
      </c>
      <c r="B255" s="426"/>
      <c r="C255" s="426"/>
      <c r="D255" s="426"/>
      <c r="E255" s="182">
        <v>0</v>
      </c>
      <c r="F255" s="182">
        <v>28401</v>
      </c>
      <c r="G255" s="182">
        <v>13986</v>
      </c>
      <c r="H255" s="182">
        <v>0</v>
      </c>
      <c r="I255" s="67"/>
      <c r="J255" s="195"/>
      <c r="K255" s="199"/>
      <c r="L255" s="199"/>
      <c r="M255" s="199"/>
      <c r="N255" s="200"/>
      <c r="O255" s="200"/>
      <c r="P255" s="200"/>
      <c r="Q255" s="200"/>
    </row>
    <row r="256" spans="1:17" x14ac:dyDescent="0.2">
      <c r="A256" s="419" t="s">
        <v>281</v>
      </c>
      <c r="B256" s="426"/>
      <c r="C256" s="426"/>
      <c r="D256" s="426"/>
      <c r="E256" s="182">
        <v>0</v>
      </c>
      <c r="F256" s="182">
        <v>0</v>
      </c>
      <c r="G256" s="182">
        <v>2637</v>
      </c>
      <c r="H256" s="182">
        <v>0</v>
      </c>
      <c r="I256" s="67"/>
      <c r="J256" s="195"/>
      <c r="K256" s="199"/>
      <c r="L256" s="199"/>
      <c r="M256" s="199"/>
      <c r="N256" s="200"/>
      <c r="O256" s="200"/>
      <c r="P256" s="200"/>
      <c r="Q256" s="200"/>
    </row>
    <row r="257" spans="1:17" ht="11.25" customHeight="1" x14ac:dyDescent="0.2">
      <c r="A257" s="419" t="s">
        <v>119</v>
      </c>
      <c r="B257" s="426"/>
      <c r="C257" s="426"/>
      <c r="D257" s="426"/>
      <c r="E257" s="182">
        <v>0</v>
      </c>
      <c r="F257" s="182">
        <v>0</v>
      </c>
      <c r="G257" s="182">
        <v>5038</v>
      </c>
      <c r="H257" s="182">
        <v>0</v>
      </c>
      <c r="I257" s="67"/>
      <c r="J257" s="195"/>
      <c r="K257" s="199"/>
      <c r="L257" s="199"/>
      <c r="M257" s="199"/>
      <c r="N257" s="200"/>
      <c r="O257" s="200"/>
      <c r="P257" s="200"/>
      <c r="Q257" s="200"/>
    </row>
    <row r="258" spans="1:17" ht="11.25" customHeight="1" x14ac:dyDescent="0.2">
      <c r="A258" s="419" t="s">
        <v>120</v>
      </c>
      <c r="B258" s="426"/>
      <c r="C258" s="426"/>
      <c r="D258" s="426"/>
      <c r="E258" s="182">
        <v>0</v>
      </c>
      <c r="F258" s="182">
        <v>0</v>
      </c>
      <c r="G258" s="182">
        <v>2925</v>
      </c>
      <c r="H258" s="182">
        <v>0</v>
      </c>
      <c r="I258" s="67"/>
      <c r="J258" s="195"/>
      <c r="K258" s="199"/>
      <c r="L258" s="199"/>
      <c r="M258" s="199"/>
      <c r="N258" s="200"/>
      <c r="O258" s="200"/>
      <c r="P258" s="200"/>
      <c r="Q258" s="200"/>
    </row>
    <row r="259" spans="1:17" ht="23.25" customHeight="1" x14ac:dyDescent="0.2">
      <c r="A259" s="427" t="s">
        <v>474</v>
      </c>
      <c r="B259" s="427"/>
      <c r="C259" s="427"/>
      <c r="D259" s="427"/>
      <c r="E259" s="182">
        <f>SUM(E260:E261)</f>
        <v>0</v>
      </c>
      <c r="F259" s="182">
        <f>SUM(F260:F261)</f>
        <v>4851</v>
      </c>
      <c r="G259" s="182">
        <f>SUM(G260:G261)</f>
        <v>20957</v>
      </c>
      <c r="H259" s="182">
        <f>SUM(H260:H261)</f>
        <v>0</v>
      </c>
      <c r="I259" s="67"/>
      <c r="J259" s="201"/>
      <c r="K259" s="201"/>
      <c r="L259" s="201"/>
      <c r="M259" s="201"/>
      <c r="N259" s="200"/>
      <c r="O259" s="200"/>
      <c r="P259" s="200"/>
      <c r="Q259" s="200"/>
    </row>
    <row r="260" spans="1:17" ht="23.25" customHeight="1" x14ac:dyDescent="0.2">
      <c r="A260" s="419" t="s">
        <v>134</v>
      </c>
      <c r="B260" s="426"/>
      <c r="C260" s="426"/>
      <c r="D260" s="426"/>
      <c r="E260" s="182">
        <v>0</v>
      </c>
      <c r="F260" s="182">
        <v>4851</v>
      </c>
      <c r="G260" s="182">
        <v>19282</v>
      </c>
      <c r="H260" s="182">
        <v>0</v>
      </c>
      <c r="I260" s="67"/>
      <c r="J260" s="195"/>
      <c r="K260" s="199"/>
      <c r="L260" s="199"/>
      <c r="M260" s="199"/>
      <c r="N260" s="200"/>
      <c r="O260" s="200"/>
      <c r="P260" s="200"/>
      <c r="Q260" s="200"/>
    </row>
    <row r="261" spans="1:17" x14ac:dyDescent="0.2">
      <c r="A261" s="419" t="s">
        <v>120</v>
      </c>
      <c r="B261" s="426"/>
      <c r="C261" s="426"/>
      <c r="D261" s="426"/>
      <c r="E261" s="182">
        <v>0</v>
      </c>
      <c r="F261" s="182">
        <v>0</v>
      </c>
      <c r="G261" s="182">
        <v>1675</v>
      </c>
      <c r="H261" s="182">
        <v>0</v>
      </c>
      <c r="I261" s="67"/>
      <c r="J261" s="195"/>
      <c r="K261" s="199"/>
      <c r="L261" s="199"/>
      <c r="M261" s="199"/>
      <c r="N261" s="200"/>
      <c r="O261" s="200"/>
      <c r="P261" s="200"/>
      <c r="Q261" s="200"/>
    </row>
    <row r="262" spans="1:17" ht="23.25" customHeight="1" x14ac:dyDescent="0.2">
      <c r="A262" s="427" t="s">
        <v>475</v>
      </c>
      <c r="B262" s="427"/>
      <c r="C262" s="427"/>
      <c r="D262" s="427"/>
      <c r="E262" s="182">
        <f>SUM(E263:E264)</f>
        <v>0</v>
      </c>
      <c r="F262" s="182">
        <f>SUM(F263:F264)</f>
        <v>0</v>
      </c>
      <c r="G262" s="182">
        <f>SUM(G263:G264)</f>
        <v>36601</v>
      </c>
      <c r="H262" s="182">
        <f>SUM(H263:H264)</f>
        <v>0</v>
      </c>
      <c r="I262" s="67"/>
      <c r="J262" s="201"/>
      <c r="K262" s="201"/>
      <c r="L262" s="201"/>
      <c r="M262" s="201"/>
      <c r="N262" s="200"/>
      <c r="O262" s="200"/>
      <c r="P262" s="200"/>
      <c r="Q262" s="200"/>
    </row>
    <row r="263" spans="1:17" ht="23.25" customHeight="1" x14ac:dyDescent="0.2">
      <c r="A263" s="419" t="s">
        <v>134</v>
      </c>
      <c r="B263" s="426"/>
      <c r="C263" s="426"/>
      <c r="D263" s="426"/>
      <c r="E263" s="182">
        <v>0</v>
      </c>
      <c r="F263" s="182">
        <v>0</v>
      </c>
      <c r="G263" s="182">
        <v>30825</v>
      </c>
      <c r="H263" s="182">
        <v>0</v>
      </c>
      <c r="I263" s="67"/>
      <c r="J263" s="195"/>
      <c r="K263" s="199"/>
      <c r="L263" s="199"/>
      <c r="M263" s="199"/>
      <c r="N263" s="200"/>
      <c r="O263" s="200"/>
      <c r="P263" s="200"/>
      <c r="Q263" s="200"/>
    </row>
    <row r="264" spans="1:17" x14ac:dyDescent="0.2">
      <c r="A264" s="419" t="s">
        <v>120</v>
      </c>
      <c r="B264" s="426"/>
      <c r="C264" s="426"/>
      <c r="D264" s="426"/>
      <c r="E264" s="182">
        <v>0</v>
      </c>
      <c r="F264" s="182">
        <v>0</v>
      </c>
      <c r="G264" s="182">
        <v>5776</v>
      </c>
      <c r="H264" s="182">
        <v>0</v>
      </c>
      <c r="I264" s="67"/>
      <c r="J264" s="195"/>
      <c r="K264" s="199"/>
      <c r="L264" s="199"/>
      <c r="M264" s="199"/>
      <c r="N264" s="200"/>
      <c r="O264" s="200"/>
      <c r="P264" s="200"/>
      <c r="Q264" s="200"/>
    </row>
    <row r="265" spans="1:17" ht="23.25" customHeight="1" x14ac:dyDescent="0.2">
      <c r="A265" s="427" t="s">
        <v>476</v>
      </c>
      <c r="B265" s="427"/>
      <c r="C265" s="427"/>
      <c r="D265" s="427"/>
      <c r="E265" s="182">
        <f>SUM(E266:E269)</f>
        <v>0</v>
      </c>
      <c r="F265" s="182">
        <f>SUM(F266:F269)</f>
        <v>10086</v>
      </c>
      <c r="G265" s="182">
        <f>SUM(G266:G269)</f>
        <v>34762</v>
      </c>
      <c r="H265" s="182">
        <f>SUM(H266:H269)</f>
        <v>0</v>
      </c>
      <c r="I265" s="67"/>
      <c r="J265" s="201"/>
      <c r="K265" s="201"/>
      <c r="L265" s="201"/>
      <c r="M265" s="201"/>
      <c r="N265" s="200"/>
      <c r="O265" s="200"/>
      <c r="P265" s="200"/>
      <c r="Q265" s="200"/>
    </row>
    <row r="266" spans="1:17" ht="23.25" customHeight="1" x14ac:dyDescent="0.2">
      <c r="A266" s="419" t="s">
        <v>134</v>
      </c>
      <c r="B266" s="426"/>
      <c r="C266" s="426"/>
      <c r="D266" s="426"/>
      <c r="E266" s="182">
        <v>0</v>
      </c>
      <c r="F266" s="182">
        <v>10086</v>
      </c>
      <c r="G266" s="182">
        <v>24237</v>
      </c>
      <c r="H266" s="182">
        <v>0</v>
      </c>
      <c r="I266" s="67"/>
      <c r="J266" s="195"/>
      <c r="K266" s="199"/>
      <c r="L266" s="199"/>
      <c r="M266" s="199"/>
      <c r="N266" s="200"/>
      <c r="O266" s="200"/>
      <c r="P266" s="200"/>
      <c r="Q266" s="200"/>
    </row>
    <row r="267" spans="1:17" x14ac:dyDescent="0.2">
      <c r="A267" s="419" t="s">
        <v>281</v>
      </c>
      <c r="B267" s="426"/>
      <c r="C267" s="426"/>
      <c r="D267" s="426"/>
      <c r="E267" s="182">
        <v>0</v>
      </c>
      <c r="F267" s="182">
        <v>0</v>
      </c>
      <c r="G267" s="182">
        <v>3803</v>
      </c>
      <c r="H267" s="182">
        <v>0</v>
      </c>
      <c r="I267" s="67"/>
      <c r="J267" s="195"/>
      <c r="K267" s="199"/>
      <c r="L267" s="199"/>
      <c r="M267" s="199"/>
      <c r="N267" s="200"/>
      <c r="O267" s="200"/>
      <c r="P267" s="200"/>
      <c r="Q267" s="200"/>
    </row>
    <row r="268" spans="1:17" ht="11.25" customHeight="1" x14ac:dyDescent="0.2">
      <c r="A268" s="419" t="s">
        <v>119</v>
      </c>
      <c r="B268" s="420"/>
      <c r="C268" s="420"/>
      <c r="D268" s="420"/>
      <c r="E268" s="67">
        <v>0</v>
      </c>
      <c r="F268" s="67">
        <v>0</v>
      </c>
      <c r="G268" s="67">
        <v>4889</v>
      </c>
      <c r="H268" s="67">
        <v>0</v>
      </c>
      <c r="I268" s="67"/>
      <c r="J268" s="195"/>
      <c r="K268" s="196"/>
      <c r="L268" s="196"/>
      <c r="M268" s="196"/>
      <c r="N268" s="95"/>
      <c r="O268" s="95"/>
      <c r="P268" s="95"/>
      <c r="Q268" s="95"/>
    </row>
    <row r="269" spans="1:17" ht="11.25" customHeight="1" x14ac:dyDescent="0.2">
      <c r="A269" s="419" t="s">
        <v>120</v>
      </c>
      <c r="B269" s="420"/>
      <c r="C269" s="420"/>
      <c r="D269" s="420"/>
      <c r="E269" s="67">
        <v>0</v>
      </c>
      <c r="F269" s="67">
        <v>0</v>
      </c>
      <c r="G269" s="67">
        <v>1833</v>
      </c>
      <c r="H269" s="67">
        <v>0</v>
      </c>
      <c r="I269" s="67"/>
      <c r="J269" s="195"/>
      <c r="K269" s="196"/>
      <c r="L269" s="196"/>
      <c r="M269" s="196"/>
      <c r="N269" s="95"/>
      <c r="O269" s="95"/>
      <c r="P269" s="95"/>
      <c r="Q269" s="95"/>
    </row>
    <row r="270" spans="1:17" ht="23.25" customHeight="1" x14ac:dyDescent="0.2">
      <c r="A270" s="416" t="s">
        <v>477</v>
      </c>
      <c r="B270" s="416"/>
      <c r="C270" s="416"/>
      <c r="D270" s="416"/>
      <c r="E270" s="81">
        <f>SUM(E271:E272)</f>
        <v>0</v>
      </c>
      <c r="F270" s="81">
        <f>SUM(F271:F272)</f>
        <v>2079</v>
      </c>
      <c r="G270" s="81">
        <f>SUM(G271:G272)</f>
        <v>35470</v>
      </c>
      <c r="H270" s="81">
        <f>SUM(H271:H272)</f>
        <v>0</v>
      </c>
      <c r="I270" s="67"/>
      <c r="J270" s="198"/>
      <c r="K270" s="198"/>
      <c r="L270" s="198"/>
      <c r="M270" s="198"/>
      <c r="N270" s="202"/>
      <c r="O270" s="202"/>
      <c r="P270" s="202"/>
      <c r="Q270" s="202"/>
    </row>
    <row r="271" spans="1:17" ht="23.25" customHeight="1" x14ac:dyDescent="0.2">
      <c r="A271" s="425" t="s">
        <v>134</v>
      </c>
      <c r="B271" s="426"/>
      <c r="C271" s="426"/>
      <c r="D271" s="426"/>
      <c r="E271" s="81">
        <v>0</v>
      </c>
      <c r="F271" s="81">
        <v>2079</v>
      </c>
      <c r="G271" s="81">
        <v>31359</v>
      </c>
      <c r="H271" s="81">
        <v>0</v>
      </c>
      <c r="I271" s="67"/>
      <c r="J271" s="197"/>
      <c r="K271" s="199"/>
      <c r="L271" s="199"/>
      <c r="M271" s="199"/>
      <c r="N271" s="202"/>
      <c r="O271" s="202"/>
      <c r="P271" s="202"/>
      <c r="Q271" s="202"/>
    </row>
    <row r="272" spans="1:17" x14ac:dyDescent="0.2">
      <c r="A272" s="425" t="s">
        <v>120</v>
      </c>
      <c r="B272" s="426"/>
      <c r="C272" s="426"/>
      <c r="D272" s="426"/>
      <c r="E272" s="81">
        <v>0</v>
      </c>
      <c r="F272" s="81">
        <v>0</v>
      </c>
      <c r="G272" s="81">
        <v>4111</v>
      </c>
      <c r="H272" s="81">
        <v>0</v>
      </c>
      <c r="I272" s="67"/>
      <c r="J272" s="197"/>
      <c r="K272" s="199"/>
      <c r="L272" s="199"/>
      <c r="M272" s="199"/>
      <c r="N272" s="202"/>
      <c r="O272" s="202"/>
      <c r="P272" s="202"/>
      <c r="Q272" s="202"/>
    </row>
    <row r="273" spans="1:17" ht="23.25" customHeight="1" x14ac:dyDescent="0.2">
      <c r="A273" s="416" t="s">
        <v>478</v>
      </c>
      <c r="B273" s="416"/>
      <c r="C273" s="416"/>
      <c r="D273" s="416"/>
      <c r="E273" s="81">
        <f>SUM(E274:E277)</f>
        <v>0</v>
      </c>
      <c r="F273" s="81">
        <f>SUM(F274:F277)</f>
        <v>29642</v>
      </c>
      <c r="G273" s="81">
        <f>SUM(G274:G277)</f>
        <v>33781</v>
      </c>
      <c r="H273" s="81">
        <f>SUM(H274:H277)</f>
        <v>0</v>
      </c>
      <c r="I273" s="67"/>
      <c r="J273" s="198"/>
      <c r="K273" s="198"/>
      <c r="L273" s="198"/>
      <c r="M273" s="198"/>
      <c r="N273" s="202"/>
      <c r="O273" s="202"/>
      <c r="P273" s="202"/>
      <c r="Q273" s="202"/>
    </row>
    <row r="274" spans="1:17" ht="23.25" customHeight="1" x14ac:dyDescent="0.2">
      <c r="A274" s="425" t="s">
        <v>134</v>
      </c>
      <c r="B274" s="426"/>
      <c r="C274" s="426"/>
      <c r="D274" s="426"/>
      <c r="E274" s="81">
        <v>0</v>
      </c>
      <c r="F274" s="81">
        <v>29642</v>
      </c>
      <c r="G274" s="81">
        <v>20107</v>
      </c>
      <c r="H274" s="81">
        <v>0</v>
      </c>
      <c r="I274" s="67"/>
      <c r="J274" s="197"/>
      <c r="K274" s="199"/>
      <c r="L274" s="199"/>
      <c r="M274" s="199"/>
      <c r="N274" s="202"/>
      <c r="O274" s="202"/>
      <c r="P274" s="202"/>
      <c r="Q274" s="202"/>
    </row>
    <row r="275" spans="1:17" x14ac:dyDescent="0.2">
      <c r="A275" s="425" t="s">
        <v>281</v>
      </c>
      <c r="B275" s="426"/>
      <c r="C275" s="426"/>
      <c r="D275" s="426"/>
      <c r="E275" s="81">
        <v>0</v>
      </c>
      <c r="F275" s="81">
        <v>0</v>
      </c>
      <c r="G275" s="81">
        <v>5723</v>
      </c>
      <c r="H275" s="81">
        <v>0</v>
      </c>
      <c r="I275" s="67"/>
      <c r="J275" s="197"/>
      <c r="K275" s="199"/>
      <c r="L275" s="199"/>
      <c r="M275" s="199"/>
      <c r="N275" s="202"/>
      <c r="O275" s="202"/>
      <c r="P275" s="202"/>
      <c r="Q275" s="202"/>
    </row>
    <row r="276" spans="1:17" ht="11.25" customHeight="1" x14ac:dyDescent="0.2">
      <c r="A276" s="425" t="s">
        <v>119</v>
      </c>
      <c r="B276" s="426"/>
      <c r="C276" s="426"/>
      <c r="D276" s="426"/>
      <c r="E276" s="81">
        <v>0</v>
      </c>
      <c r="F276" s="81">
        <v>0</v>
      </c>
      <c r="G276" s="81">
        <v>4402</v>
      </c>
      <c r="H276" s="81">
        <v>0</v>
      </c>
      <c r="I276" s="67"/>
      <c r="J276" s="197"/>
      <c r="K276" s="199"/>
      <c r="L276" s="199"/>
      <c r="M276" s="199"/>
      <c r="N276" s="202"/>
      <c r="O276" s="202"/>
      <c r="P276" s="202"/>
      <c r="Q276" s="202"/>
    </row>
    <row r="277" spans="1:17" ht="11.25" customHeight="1" x14ac:dyDescent="0.2">
      <c r="A277" s="425" t="s">
        <v>120</v>
      </c>
      <c r="B277" s="426"/>
      <c r="C277" s="426"/>
      <c r="D277" s="426"/>
      <c r="E277" s="81">
        <v>0</v>
      </c>
      <c r="F277" s="81">
        <v>0</v>
      </c>
      <c r="G277" s="81">
        <v>3549</v>
      </c>
      <c r="H277" s="81">
        <v>0</v>
      </c>
      <c r="I277" s="67"/>
      <c r="J277" s="197"/>
      <c r="K277" s="199"/>
      <c r="L277" s="199"/>
      <c r="M277" s="199"/>
      <c r="N277" s="202"/>
      <c r="O277" s="202"/>
      <c r="P277" s="202"/>
      <c r="Q277" s="202"/>
    </row>
    <row r="278" spans="1:17" ht="23.25" customHeight="1" x14ac:dyDescent="0.2">
      <c r="A278" s="416" t="s">
        <v>479</v>
      </c>
      <c r="B278" s="416"/>
      <c r="C278" s="416"/>
      <c r="D278" s="416"/>
      <c r="E278" s="81">
        <f>SUM(E279:E282)</f>
        <v>0</v>
      </c>
      <c r="F278" s="81">
        <f>SUM(F279:F282)</f>
        <v>20001</v>
      </c>
      <c r="G278" s="81">
        <f>SUM(G279:G282)</f>
        <v>36221</v>
      </c>
      <c r="H278" s="81">
        <f>SUM(H279:H282)</f>
        <v>0</v>
      </c>
      <c r="I278" s="67"/>
      <c r="J278" s="198"/>
      <c r="K278" s="198"/>
      <c r="L278" s="198"/>
      <c r="M278" s="198"/>
      <c r="N278" s="202"/>
      <c r="O278" s="202"/>
      <c r="P278" s="202"/>
      <c r="Q278" s="202"/>
    </row>
    <row r="279" spans="1:17" ht="23.25" customHeight="1" x14ac:dyDescent="0.2">
      <c r="A279" s="425" t="s">
        <v>134</v>
      </c>
      <c r="B279" s="426"/>
      <c r="C279" s="426"/>
      <c r="D279" s="426"/>
      <c r="E279" s="81">
        <v>0</v>
      </c>
      <c r="F279" s="81">
        <v>20001</v>
      </c>
      <c r="G279" s="81">
        <v>26571</v>
      </c>
      <c r="H279" s="81">
        <v>0</v>
      </c>
      <c r="I279" s="67"/>
      <c r="J279" s="197"/>
      <c r="K279" s="199"/>
      <c r="L279" s="199"/>
      <c r="M279" s="199"/>
      <c r="N279" s="202"/>
      <c r="O279" s="202"/>
      <c r="P279" s="202"/>
      <c r="Q279" s="202"/>
    </row>
    <row r="280" spans="1:17" x14ac:dyDescent="0.2">
      <c r="A280" s="425" t="s">
        <v>281</v>
      </c>
      <c r="B280" s="420"/>
      <c r="C280" s="420"/>
      <c r="D280" s="420"/>
      <c r="E280" s="67">
        <v>0</v>
      </c>
      <c r="F280" s="67">
        <v>0</v>
      </c>
      <c r="G280" s="67">
        <v>1367</v>
      </c>
      <c r="H280" s="67">
        <v>0</v>
      </c>
      <c r="I280" s="67"/>
      <c r="J280" s="197"/>
      <c r="K280" s="196"/>
      <c r="L280" s="196"/>
      <c r="M280" s="196"/>
      <c r="N280" s="95"/>
      <c r="O280" s="95"/>
      <c r="P280" s="95"/>
      <c r="Q280" s="95"/>
    </row>
    <row r="281" spans="1:17" ht="11.25" customHeight="1" x14ac:dyDescent="0.2">
      <c r="A281" s="419" t="s">
        <v>119</v>
      </c>
      <c r="B281" s="420"/>
      <c r="C281" s="420"/>
      <c r="D281" s="420"/>
      <c r="E281" s="67">
        <v>0</v>
      </c>
      <c r="F281" s="67">
        <v>0</v>
      </c>
      <c r="G281" s="67">
        <v>4384</v>
      </c>
      <c r="H281" s="67">
        <v>0</v>
      </c>
      <c r="I281" s="67"/>
      <c r="J281" s="195"/>
      <c r="K281" s="196"/>
      <c r="L281" s="196"/>
      <c r="M281" s="196"/>
      <c r="N281" s="95"/>
      <c r="O281" s="95"/>
      <c r="P281" s="95"/>
      <c r="Q281" s="95"/>
    </row>
    <row r="282" spans="1:17" ht="11.25" customHeight="1" x14ac:dyDescent="0.2">
      <c r="A282" s="419" t="s">
        <v>120</v>
      </c>
      <c r="B282" s="420"/>
      <c r="C282" s="420"/>
      <c r="D282" s="420"/>
      <c r="E282" s="67">
        <v>0</v>
      </c>
      <c r="F282" s="67">
        <v>0</v>
      </c>
      <c r="G282" s="67">
        <v>3899</v>
      </c>
      <c r="H282" s="67">
        <v>0</v>
      </c>
      <c r="I282" s="67"/>
      <c r="J282" s="195"/>
      <c r="K282" s="196"/>
      <c r="L282" s="196"/>
      <c r="M282" s="196"/>
      <c r="N282" s="95"/>
      <c r="O282" s="95"/>
      <c r="P282" s="95"/>
      <c r="Q282" s="95"/>
    </row>
    <row r="283" spans="1:17" ht="23.25" customHeight="1" x14ac:dyDescent="0.2">
      <c r="A283" s="418" t="s">
        <v>480</v>
      </c>
      <c r="B283" s="418"/>
      <c r="C283" s="418"/>
      <c r="D283" s="418"/>
      <c r="E283" s="67">
        <f>SUM(E284:E286)</f>
        <v>0</v>
      </c>
      <c r="F283" s="67">
        <f>SUM(F284:F286)</f>
        <v>35948</v>
      </c>
      <c r="G283" s="67">
        <f>SUM(G284:G286)</f>
        <v>14678</v>
      </c>
      <c r="H283" s="67">
        <f>SUM(H284:H286)</f>
        <v>0</v>
      </c>
      <c r="I283" s="67"/>
      <c r="J283" s="100"/>
      <c r="K283" s="100"/>
      <c r="L283" s="100"/>
      <c r="M283" s="100"/>
      <c r="N283" s="95"/>
      <c r="O283" s="95"/>
      <c r="P283" s="95"/>
      <c r="Q283" s="95"/>
    </row>
    <row r="284" spans="1:17" ht="23.25" customHeight="1" x14ac:dyDescent="0.2">
      <c r="A284" s="419" t="s">
        <v>134</v>
      </c>
      <c r="B284" s="420"/>
      <c r="C284" s="420"/>
      <c r="D284" s="420"/>
      <c r="E284" s="67">
        <v>0</v>
      </c>
      <c r="F284" s="67">
        <v>35948</v>
      </c>
      <c r="G284" s="67">
        <v>12540</v>
      </c>
      <c r="H284" s="67">
        <v>0</v>
      </c>
      <c r="I284" s="67"/>
      <c r="J284" s="195"/>
      <c r="K284" s="196"/>
      <c r="L284" s="196"/>
      <c r="M284" s="196"/>
      <c r="N284" s="95"/>
      <c r="O284" s="95"/>
      <c r="P284" s="95"/>
      <c r="Q284" s="95"/>
    </row>
    <row r="285" spans="1:17" x14ac:dyDescent="0.2">
      <c r="A285" s="419" t="s">
        <v>119</v>
      </c>
      <c r="B285" s="420"/>
      <c r="C285" s="420"/>
      <c r="D285" s="420"/>
      <c r="E285" s="67">
        <v>0</v>
      </c>
      <c r="F285" s="67">
        <v>0</v>
      </c>
      <c r="G285" s="67">
        <v>0</v>
      </c>
      <c r="H285" s="67">
        <v>0</v>
      </c>
      <c r="I285" s="67"/>
      <c r="J285" s="195"/>
      <c r="K285" s="196"/>
      <c r="L285" s="196"/>
      <c r="M285" s="196"/>
      <c r="N285" s="95"/>
      <c r="O285" s="95"/>
      <c r="P285" s="95"/>
      <c r="Q285" s="95"/>
    </row>
    <row r="286" spans="1:17" ht="11.25" customHeight="1" x14ac:dyDescent="0.2">
      <c r="A286" s="419" t="s">
        <v>120</v>
      </c>
      <c r="B286" s="420"/>
      <c r="C286" s="420"/>
      <c r="D286" s="420"/>
      <c r="E286" s="67">
        <v>0</v>
      </c>
      <c r="F286" s="67">
        <v>0</v>
      </c>
      <c r="G286" s="67">
        <v>2138</v>
      </c>
      <c r="H286" s="67">
        <v>0</v>
      </c>
      <c r="I286" s="67"/>
      <c r="J286" s="195"/>
      <c r="K286" s="196"/>
      <c r="L286" s="196"/>
      <c r="M286" s="196"/>
      <c r="N286" s="95"/>
      <c r="O286" s="95"/>
      <c r="P286" s="95"/>
      <c r="Q286" s="95"/>
    </row>
    <row r="287" spans="1:17" ht="23.25" customHeight="1" x14ac:dyDescent="0.2">
      <c r="A287" s="418" t="s">
        <v>481</v>
      </c>
      <c r="B287" s="418"/>
      <c r="C287" s="418"/>
      <c r="D287" s="418"/>
      <c r="E287" s="67">
        <f>SUM(E288:E289)</f>
        <v>0</v>
      </c>
      <c r="F287" s="67">
        <f>SUM(F288:F289)</f>
        <v>0</v>
      </c>
      <c r="G287" s="67">
        <f>SUM(G288:G289)</f>
        <v>13369</v>
      </c>
      <c r="H287" s="67">
        <f>SUM(H288:H289)</f>
        <v>0</v>
      </c>
      <c r="I287" s="67"/>
      <c r="J287" s="100"/>
      <c r="K287" s="100"/>
      <c r="L287" s="100"/>
      <c r="M287" s="100"/>
      <c r="N287" s="95"/>
      <c r="O287" s="95"/>
      <c r="P287" s="95"/>
      <c r="Q287" s="95"/>
    </row>
    <row r="288" spans="1:17" ht="23.25" customHeight="1" x14ac:dyDescent="0.2">
      <c r="A288" s="419" t="s">
        <v>134</v>
      </c>
      <c r="B288" s="420"/>
      <c r="C288" s="420"/>
      <c r="D288" s="420"/>
      <c r="E288" s="67">
        <v>0</v>
      </c>
      <c r="F288" s="67">
        <v>0</v>
      </c>
      <c r="G288" s="67">
        <v>11053</v>
      </c>
      <c r="H288" s="67">
        <v>0</v>
      </c>
      <c r="I288" s="67"/>
      <c r="J288" s="195"/>
      <c r="K288" s="196"/>
      <c r="L288" s="196"/>
      <c r="M288" s="196"/>
      <c r="N288" s="95"/>
      <c r="O288" s="95"/>
      <c r="P288" s="95"/>
      <c r="Q288" s="95"/>
    </row>
    <row r="289" spans="1:17" x14ac:dyDescent="0.2">
      <c r="A289" s="419" t="s">
        <v>120</v>
      </c>
      <c r="B289" s="420"/>
      <c r="C289" s="420"/>
      <c r="D289" s="420"/>
      <c r="E289" s="67">
        <v>0</v>
      </c>
      <c r="F289" s="67">
        <v>0</v>
      </c>
      <c r="G289" s="67">
        <v>2316</v>
      </c>
      <c r="H289" s="67">
        <v>0</v>
      </c>
      <c r="I289" s="67"/>
      <c r="J289" s="195"/>
      <c r="K289" s="196"/>
      <c r="L289" s="196"/>
      <c r="M289" s="196"/>
      <c r="N289" s="95"/>
      <c r="O289" s="95"/>
      <c r="P289" s="95"/>
      <c r="Q289" s="95"/>
    </row>
    <row r="290" spans="1:17" ht="23.25" customHeight="1" x14ac:dyDescent="0.2">
      <c r="A290" s="418" t="s">
        <v>482</v>
      </c>
      <c r="B290" s="418"/>
      <c r="C290" s="418"/>
      <c r="D290" s="418"/>
      <c r="E290" s="67">
        <f>SUM(E291:E292)</f>
        <v>0</v>
      </c>
      <c r="F290" s="67">
        <f>SUM(F291:F292)</f>
        <v>10225</v>
      </c>
      <c r="G290" s="67">
        <f>SUM(G291:G292)</f>
        <v>13135</v>
      </c>
      <c r="H290" s="67">
        <f>SUM(H291:H292)</f>
        <v>0</v>
      </c>
      <c r="I290" s="67"/>
      <c r="J290" s="100"/>
      <c r="K290" s="100"/>
      <c r="L290" s="100"/>
      <c r="M290" s="100"/>
      <c r="N290" s="95"/>
      <c r="O290" s="95"/>
      <c r="P290" s="95"/>
      <c r="Q290" s="95"/>
    </row>
    <row r="291" spans="1:17" ht="23.25" customHeight="1" x14ac:dyDescent="0.2">
      <c r="A291" s="419" t="s">
        <v>134</v>
      </c>
      <c r="B291" s="420"/>
      <c r="C291" s="420"/>
      <c r="D291" s="420"/>
      <c r="E291" s="67">
        <v>0</v>
      </c>
      <c r="F291" s="67">
        <v>10225</v>
      </c>
      <c r="G291" s="67">
        <v>11764</v>
      </c>
      <c r="H291" s="67">
        <v>0</v>
      </c>
      <c r="I291" s="67"/>
      <c r="J291" s="195"/>
      <c r="K291" s="196"/>
      <c r="L291" s="196"/>
      <c r="M291" s="196"/>
      <c r="N291" s="95"/>
      <c r="O291" s="95"/>
      <c r="P291" s="95"/>
      <c r="Q291" s="95"/>
    </row>
    <row r="292" spans="1:17" x14ac:dyDescent="0.2">
      <c r="A292" s="419" t="s">
        <v>120</v>
      </c>
      <c r="B292" s="420"/>
      <c r="C292" s="420"/>
      <c r="D292" s="420"/>
      <c r="E292" s="67">
        <v>0</v>
      </c>
      <c r="F292" s="67">
        <v>0</v>
      </c>
      <c r="G292" s="67">
        <v>1371</v>
      </c>
      <c r="H292" s="67">
        <v>0</v>
      </c>
      <c r="I292" s="67"/>
      <c r="J292" s="195"/>
      <c r="K292" s="196"/>
      <c r="L292" s="196"/>
      <c r="M292" s="196"/>
      <c r="N292" s="95"/>
      <c r="O292" s="95"/>
      <c r="P292" s="95"/>
      <c r="Q292" s="95"/>
    </row>
    <row r="293" spans="1:17" ht="23.25" customHeight="1" x14ac:dyDescent="0.2">
      <c r="A293" s="416" t="s">
        <v>483</v>
      </c>
      <c r="B293" s="416"/>
      <c r="C293" s="416"/>
      <c r="D293" s="416"/>
      <c r="E293" s="81">
        <f>SUM(E294:E295)</f>
        <v>0</v>
      </c>
      <c r="F293" s="81">
        <f>SUM(F294:F295)</f>
        <v>17997</v>
      </c>
      <c r="G293" s="81">
        <f>SUM(G294:G295)</f>
        <v>7394</v>
      </c>
      <c r="H293" s="81">
        <f>SUM(H294:H295)</f>
        <v>0</v>
      </c>
      <c r="I293" s="67"/>
      <c r="J293" s="198"/>
      <c r="K293" s="198"/>
      <c r="L293" s="198"/>
      <c r="M293" s="198"/>
      <c r="N293" s="202"/>
      <c r="O293" s="202"/>
      <c r="P293" s="202"/>
      <c r="Q293" s="202"/>
    </row>
    <row r="294" spans="1:17" ht="23.25" customHeight="1" x14ac:dyDescent="0.2">
      <c r="A294" s="425" t="s">
        <v>134</v>
      </c>
      <c r="B294" s="426"/>
      <c r="C294" s="426"/>
      <c r="D294" s="426"/>
      <c r="E294" s="81">
        <v>0</v>
      </c>
      <c r="F294" s="81">
        <v>17997</v>
      </c>
      <c r="G294" s="81">
        <v>6349</v>
      </c>
      <c r="H294" s="81">
        <v>0</v>
      </c>
      <c r="I294" s="67"/>
      <c r="J294" s="197"/>
      <c r="K294" s="199"/>
      <c r="L294" s="199"/>
      <c r="M294" s="199"/>
      <c r="N294" s="202"/>
      <c r="O294" s="202"/>
      <c r="P294" s="202"/>
      <c r="Q294" s="202"/>
    </row>
    <row r="295" spans="1:17" x14ac:dyDescent="0.2">
      <c r="A295" s="425" t="s">
        <v>120</v>
      </c>
      <c r="B295" s="426"/>
      <c r="C295" s="426"/>
      <c r="D295" s="426"/>
      <c r="E295" s="81">
        <v>0</v>
      </c>
      <c r="F295" s="81">
        <v>0</v>
      </c>
      <c r="G295" s="81">
        <v>1045</v>
      </c>
      <c r="H295" s="81">
        <v>0</v>
      </c>
      <c r="I295" s="67"/>
      <c r="J295" s="197"/>
      <c r="K295" s="199"/>
      <c r="L295" s="199"/>
      <c r="M295" s="199"/>
      <c r="N295" s="202"/>
      <c r="O295" s="202"/>
      <c r="P295" s="202"/>
      <c r="Q295" s="202"/>
    </row>
    <row r="296" spans="1:17" ht="23.25" customHeight="1" x14ac:dyDescent="0.2">
      <c r="A296" s="416" t="s">
        <v>484</v>
      </c>
      <c r="B296" s="416"/>
      <c r="C296" s="416"/>
      <c r="D296" s="416"/>
      <c r="E296" s="81">
        <f>SUM(E297:E300)</f>
        <v>0</v>
      </c>
      <c r="F296" s="81">
        <f>SUM(F297:F300)</f>
        <v>18349</v>
      </c>
      <c r="G296" s="81">
        <f>SUM(G297:G300)</f>
        <v>44283</v>
      </c>
      <c r="H296" s="81">
        <f>SUM(H297:H300)</f>
        <v>0</v>
      </c>
      <c r="I296" s="67"/>
      <c r="J296" s="198"/>
      <c r="K296" s="198"/>
      <c r="L296" s="198"/>
      <c r="M296" s="198"/>
      <c r="N296" s="202"/>
      <c r="O296" s="202"/>
      <c r="P296" s="202"/>
      <c r="Q296" s="202"/>
    </row>
    <row r="297" spans="1:17" ht="23.25" customHeight="1" x14ac:dyDescent="0.2">
      <c r="A297" s="425" t="s">
        <v>134</v>
      </c>
      <c r="B297" s="426"/>
      <c r="C297" s="426"/>
      <c r="D297" s="426"/>
      <c r="E297" s="81">
        <v>0</v>
      </c>
      <c r="F297" s="81">
        <v>18349</v>
      </c>
      <c r="G297" s="81">
        <v>28496</v>
      </c>
      <c r="H297" s="81">
        <v>0</v>
      </c>
      <c r="I297" s="67"/>
      <c r="J297" s="197"/>
      <c r="K297" s="199"/>
      <c r="L297" s="199"/>
      <c r="M297" s="199"/>
      <c r="N297" s="202"/>
      <c r="O297" s="202"/>
      <c r="P297" s="202"/>
      <c r="Q297" s="202"/>
    </row>
    <row r="298" spans="1:17" x14ac:dyDescent="0.2">
      <c r="A298" s="425" t="s">
        <v>281</v>
      </c>
      <c r="B298" s="426"/>
      <c r="C298" s="426"/>
      <c r="D298" s="426"/>
      <c r="E298" s="81">
        <v>0</v>
      </c>
      <c r="F298" s="81">
        <v>0</v>
      </c>
      <c r="G298" s="81">
        <v>8987</v>
      </c>
      <c r="H298" s="81">
        <v>0</v>
      </c>
      <c r="I298" s="67"/>
      <c r="J298" s="197"/>
      <c r="K298" s="199"/>
      <c r="L298" s="199"/>
      <c r="M298" s="199"/>
      <c r="N298" s="202"/>
      <c r="O298" s="202"/>
      <c r="P298" s="202"/>
      <c r="Q298" s="202"/>
    </row>
    <row r="299" spans="1:17" ht="11.25" customHeight="1" x14ac:dyDescent="0.2">
      <c r="A299" s="425" t="s">
        <v>119</v>
      </c>
      <c r="B299" s="426"/>
      <c r="C299" s="426"/>
      <c r="D299" s="426"/>
      <c r="E299" s="81">
        <v>0</v>
      </c>
      <c r="F299" s="81">
        <v>0</v>
      </c>
      <c r="G299" s="81">
        <v>5261</v>
      </c>
      <c r="H299" s="81">
        <v>0</v>
      </c>
      <c r="I299" s="67"/>
      <c r="J299" s="197"/>
      <c r="K299" s="199"/>
      <c r="L299" s="199"/>
      <c r="M299" s="199"/>
      <c r="N299" s="202"/>
      <c r="O299" s="202"/>
      <c r="P299" s="202"/>
      <c r="Q299" s="202"/>
    </row>
    <row r="300" spans="1:17" ht="11.25" customHeight="1" x14ac:dyDescent="0.2">
      <c r="A300" s="425" t="s">
        <v>120</v>
      </c>
      <c r="B300" s="426"/>
      <c r="C300" s="426"/>
      <c r="D300" s="426"/>
      <c r="E300" s="81">
        <v>0</v>
      </c>
      <c r="F300" s="81">
        <v>0</v>
      </c>
      <c r="G300" s="81">
        <v>1539</v>
      </c>
      <c r="H300" s="81">
        <v>0</v>
      </c>
      <c r="I300" s="67"/>
      <c r="J300" s="197"/>
      <c r="K300" s="199"/>
      <c r="L300" s="199"/>
      <c r="M300" s="199"/>
      <c r="N300" s="202"/>
      <c r="O300" s="202"/>
      <c r="P300" s="202"/>
      <c r="Q300" s="202"/>
    </row>
    <row r="301" spans="1:17" ht="23.25" customHeight="1" x14ac:dyDescent="0.2">
      <c r="A301" s="416" t="s">
        <v>485</v>
      </c>
      <c r="B301" s="416"/>
      <c r="C301" s="416"/>
      <c r="D301" s="416"/>
      <c r="E301" s="81">
        <f>SUM(E302:E303)</f>
        <v>0</v>
      </c>
      <c r="F301" s="81">
        <f>SUM(F302:F303)</f>
        <v>12803</v>
      </c>
      <c r="G301" s="81">
        <f>SUM(G302:G303)</f>
        <v>16360</v>
      </c>
      <c r="H301" s="81">
        <f>SUM(H302:H303)</f>
        <v>0</v>
      </c>
      <c r="I301" s="67"/>
      <c r="J301" s="198"/>
      <c r="K301" s="198"/>
      <c r="L301" s="198"/>
      <c r="M301" s="198"/>
      <c r="N301" s="202"/>
      <c r="O301" s="202"/>
      <c r="P301" s="202"/>
      <c r="Q301" s="202"/>
    </row>
    <row r="302" spans="1:17" ht="23.25" customHeight="1" x14ac:dyDescent="0.2">
      <c r="A302" s="425" t="s">
        <v>134</v>
      </c>
      <c r="B302" s="426"/>
      <c r="C302" s="426"/>
      <c r="D302" s="426"/>
      <c r="E302" s="81">
        <v>0</v>
      </c>
      <c r="F302" s="81">
        <v>12803</v>
      </c>
      <c r="G302" s="81">
        <v>14362</v>
      </c>
      <c r="H302" s="81">
        <v>0</v>
      </c>
      <c r="I302" s="67"/>
      <c r="J302" s="197"/>
      <c r="K302" s="199"/>
      <c r="L302" s="199"/>
      <c r="M302" s="199"/>
      <c r="N302" s="202"/>
      <c r="O302" s="202"/>
      <c r="P302" s="202"/>
      <c r="Q302" s="202"/>
    </row>
    <row r="303" spans="1:17" x14ac:dyDescent="0.2">
      <c r="A303" s="425" t="s">
        <v>120</v>
      </c>
      <c r="B303" s="426"/>
      <c r="C303" s="426"/>
      <c r="D303" s="426"/>
      <c r="E303" s="81">
        <v>0</v>
      </c>
      <c r="F303" s="81">
        <v>0</v>
      </c>
      <c r="G303" s="81">
        <v>1998</v>
      </c>
      <c r="H303" s="81">
        <v>0</v>
      </c>
      <c r="I303" s="67"/>
      <c r="J303" s="197"/>
      <c r="K303" s="199"/>
      <c r="L303" s="199"/>
      <c r="M303" s="199"/>
      <c r="N303" s="202"/>
      <c r="O303" s="202"/>
      <c r="P303" s="202"/>
      <c r="Q303" s="202"/>
    </row>
    <row r="304" spans="1:17" ht="23.25" customHeight="1" x14ac:dyDescent="0.2">
      <c r="A304" s="416" t="s">
        <v>486</v>
      </c>
      <c r="B304" s="416"/>
      <c r="C304" s="416"/>
      <c r="D304" s="416"/>
      <c r="E304" s="81">
        <f>SUM(E305:E306)</f>
        <v>0</v>
      </c>
      <c r="F304" s="81">
        <f>SUM(F305:F306)</f>
        <v>3452</v>
      </c>
      <c r="G304" s="81">
        <f>SUM(G305:G306)</f>
        <v>7161</v>
      </c>
      <c r="H304" s="81">
        <f>SUM(H305:H306)</f>
        <v>0</v>
      </c>
      <c r="I304" s="67"/>
      <c r="J304" s="198"/>
      <c r="K304" s="198"/>
      <c r="L304" s="198"/>
      <c r="M304" s="198"/>
      <c r="N304" s="202"/>
      <c r="O304" s="202"/>
      <c r="P304" s="202"/>
      <c r="Q304" s="202"/>
    </row>
    <row r="305" spans="1:17" ht="23.25" customHeight="1" x14ac:dyDescent="0.2">
      <c r="A305" s="425" t="s">
        <v>134</v>
      </c>
      <c r="B305" s="426"/>
      <c r="C305" s="426"/>
      <c r="D305" s="426"/>
      <c r="E305" s="81">
        <v>0</v>
      </c>
      <c r="F305" s="81">
        <v>3452</v>
      </c>
      <c r="G305" s="81">
        <v>6190</v>
      </c>
      <c r="H305" s="81">
        <v>0</v>
      </c>
      <c r="I305" s="67"/>
      <c r="J305" s="197"/>
      <c r="K305" s="199"/>
      <c r="L305" s="199"/>
      <c r="M305" s="199"/>
      <c r="N305" s="202"/>
      <c r="O305" s="202"/>
      <c r="P305" s="202"/>
      <c r="Q305" s="202"/>
    </row>
    <row r="306" spans="1:17" x14ac:dyDescent="0.2">
      <c r="A306" s="425" t="s">
        <v>120</v>
      </c>
      <c r="B306" s="426"/>
      <c r="C306" s="426"/>
      <c r="D306" s="426"/>
      <c r="E306" s="81">
        <v>0</v>
      </c>
      <c r="F306" s="81">
        <v>0</v>
      </c>
      <c r="G306" s="81">
        <v>971</v>
      </c>
      <c r="H306" s="81">
        <v>0</v>
      </c>
      <c r="I306" s="67"/>
      <c r="J306" s="197"/>
      <c r="K306" s="199"/>
      <c r="L306" s="199"/>
      <c r="M306" s="199"/>
      <c r="N306" s="202"/>
      <c r="O306" s="202"/>
      <c r="P306" s="202"/>
      <c r="Q306" s="202"/>
    </row>
    <row r="307" spans="1:17" ht="23.25" customHeight="1" x14ac:dyDescent="0.2">
      <c r="A307" s="416" t="s">
        <v>487</v>
      </c>
      <c r="B307" s="416"/>
      <c r="C307" s="416"/>
      <c r="D307" s="416"/>
      <c r="E307" s="81">
        <f>SUM(E308:E310)</f>
        <v>0</v>
      </c>
      <c r="F307" s="81">
        <f>SUM(F308:F310)</f>
        <v>15092</v>
      </c>
      <c r="G307" s="81">
        <f>SUM(G308:G310)</f>
        <v>9805</v>
      </c>
      <c r="H307" s="81">
        <f>SUM(H308:H310)</f>
        <v>0</v>
      </c>
      <c r="I307" s="67"/>
      <c r="J307" s="198"/>
      <c r="K307" s="198"/>
      <c r="L307" s="198"/>
      <c r="M307" s="198"/>
      <c r="N307" s="202"/>
      <c r="O307" s="202"/>
      <c r="P307" s="202"/>
      <c r="Q307" s="202"/>
    </row>
    <row r="308" spans="1:17" ht="23.25" customHeight="1" x14ac:dyDescent="0.2">
      <c r="A308" s="425" t="s">
        <v>134</v>
      </c>
      <c r="B308" s="426"/>
      <c r="C308" s="426"/>
      <c r="D308" s="426"/>
      <c r="E308" s="81">
        <v>0</v>
      </c>
      <c r="F308" s="81">
        <v>15092</v>
      </c>
      <c r="G308" s="81">
        <v>8747</v>
      </c>
      <c r="H308" s="81">
        <v>0</v>
      </c>
      <c r="I308" s="67"/>
      <c r="J308" s="197"/>
      <c r="K308" s="199"/>
      <c r="L308" s="199"/>
      <c r="M308" s="199"/>
      <c r="N308" s="202"/>
      <c r="O308" s="202"/>
      <c r="P308" s="202"/>
      <c r="Q308" s="202"/>
    </row>
    <row r="309" spans="1:17" x14ac:dyDescent="0.2">
      <c r="A309" s="425" t="s">
        <v>119</v>
      </c>
      <c r="B309" s="426"/>
      <c r="C309" s="426"/>
      <c r="D309" s="426"/>
      <c r="E309" s="81">
        <v>0</v>
      </c>
      <c r="F309" s="81">
        <v>0</v>
      </c>
      <c r="G309" s="81">
        <v>0</v>
      </c>
      <c r="H309" s="81">
        <v>0</v>
      </c>
      <c r="I309" s="67"/>
      <c r="J309" s="197"/>
      <c r="K309" s="199"/>
      <c r="L309" s="199"/>
      <c r="M309" s="199"/>
      <c r="N309" s="202"/>
      <c r="O309" s="202"/>
      <c r="P309" s="202"/>
      <c r="Q309" s="202"/>
    </row>
    <row r="310" spans="1:17" ht="11.25" customHeight="1" x14ac:dyDescent="0.2">
      <c r="A310" s="425" t="s">
        <v>120</v>
      </c>
      <c r="B310" s="426"/>
      <c r="C310" s="426"/>
      <c r="D310" s="426"/>
      <c r="E310" s="81">
        <v>0</v>
      </c>
      <c r="F310" s="81">
        <v>0</v>
      </c>
      <c r="G310" s="81">
        <v>1058</v>
      </c>
      <c r="H310" s="81">
        <v>0</v>
      </c>
      <c r="I310" s="67"/>
      <c r="J310" s="197"/>
      <c r="K310" s="199"/>
      <c r="L310" s="199"/>
      <c r="M310" s="199"/>
      <c r="N310" s="202"/>
      <c r="O310" s="202"/>
      <c r="P310" s="202"/>
      <c r="Q310" s="202"/>
    </row>
    <row r="311" spans="1:17" ht="23.25" customHeight="1" x14ac:dyDescent="0.2">
      <c r="A311" s="416" t="s">
        <v>488</v>
      </c>
      <c r="B311" s="416"/>
      <c r="C311" s="416"/>
      <c r="D311" s="416"/>
      <c r="E311" s="81">
        <f>SUM(E312:E313)</f>
        <v>0</v>
      </c>
      <c r="F311" s="81">
        <f>SUM(F312:F313)</f>
        <v>32210</v>
      </c>
      <c r="G311" s="81">
        <f>SUM(G312:G313)</f>
        <v>14567</v>
      </c>
      <c r="H311" s="81">
        <f>SUM(H312:H313)</f>
        <v>0</v>
      </c>
      <c r="I311" s="67"/>
      <c r="J311" s="198"/>
      <c r="K311" s="198"/>
      <c r="L311" s="198"/>
      <c r="M311" s="198"/>
      <c r="N311" s="202"/>
      <c r="O311" s="202"/>
      <c r="P311" s="202"/>
      <c r="Q311" s="202"/>
    </row>
    <row r="312" spans="1:17" ht="23.25" customHeight="1" x14ac:dyDescent="0.2">
      <c r="A312" s="419" t="s">
        <v>134</v>
      </c>
      <c r="B312" s="420"/>
      <c r="C312" s="420"/>
      <c r="D312" s="420"/>
      <c r="E312" s="67">
        <v>0</v>
      </c>
      <c r="F312" s="67">
        <v>32210</v>
      </c>
      <c r="G312" s="67">
        <v>13766</v>
      </c>
      <c r="H312" s="67">
        <v>0</v>
      </c>
      <c r="I312" s="67"/>
      <c r="J312" s="195"/>
      <c r="K312" s="196"/>
      <c r="L312" s="196"/>
      <c r="M312" s="196"/>
      <c r="N312" s="95"/>
      <c r="O312" s="95"/>
      <c r="P312" s="95"/>
      <c r="Q312" s="95"/>
    </row>
    <row r="313" spans="1:17" x14ac:dyDescent="0.2">
      <c r="A313" s="419" t="s">
        <v>120</v>
      </c>
      <c r="B313" s="420"/>
      <c r="C313" s="420"/>
      <c r="D313" s="420"/>
      <c r="E313" s="67">
        <v>0</v>
      </c>
      <c r="F313" s="67">
        <v>0</v>
      </c>
      <c r="G313" s="67">
        <v>801</v>
      </c>
      <c r="H313" s="67">
        <v>0</v>
      </c>
      <c r="I313" s="67"/>
      <c r="J313" s="195"/>
      <c r="K313" s="196"/>
      <c r="L313" s="196"/>
      <c r="M313" s="196"/>
      <c r="N313" s="95"/>
      <c r="O313" s="95"/>
      <c r="P313" s="95"/>
      <c r="Q313" s="95"/>
    </row>
    <row r="314" spans="1:17" ht="23.25" customHeight="1" x14ac:dyDescent="0.2">
      <c r="A314" s="418" t="s">
        <v>489</v>
      </c>
      <c r="B314" s="418"/>
      <c r="C314" s="418"/>
      <c r="D314" s="418"/>
      <c r="E314" s="67">
        <f>SUM(E315:E318)</f>
        <v>0</v>
      </c>
      <c r="F314" s="67">
        <f>SUM(F315:F318)</f>
        <v>0</v>
      </c>
      <c r="G314" s="67">
        <f>SUM(G315:G318)</f>
        <v>21786</v>
      </c>
      <c r="H314" s="67">
        <f>SUM(H315:H318)</f>
        <v>0</v>
      </c>
      <c r="I314" s="67"/>
      <c r="J314" s="100"/>
      <c r="K314" s="100"/>
      <c r="L314" s="100"/>
      <c r="M314" s="100"/>
      <c r="N314" s="95"/>
      <c r="O314" s="95"/>
      <c r="P314" s="95"/>
      <c r="Q314" s="95"/>
    </row>
    <row r="315" spans="1:17" ht="23.25" customHeight="1" x14ac:dyDescent="0.2">
      <c r="A315" s="419" t="s">
        <v>134</v>
      </c>
      <c r="B315" s="420"/>
      <c r="C315" s="420"/>
      <c r="D315" s="420"/>
      <c r="E315" s="67">
        <v>0</v>
      </c>
      <c r="F315" s="67">
        <v>0</v>
      </c>
      <c r="G315" s="67">
        <v>14849</v>
      </c>
      <c r="H315" s="67">
        <v>0</v>
      </c>
      <c r="I315" s="67"/>
      <c r="J315" s="195"/>
      <c r="K315" s="196"/>
      <c r="L315" s="196"/>
      <c r="M315" s="196"/>
      <c r="N315" s="95"/>
      <c r="O315" s="95"/>
      <c r="P315" s="95"/>
      <c r="Q315" s="95"/>
    </row>
    <row r="316" spans="1:17" ht="23.25" customHeight="1" x14ac:dyDescent="0.2">
      <c r="A316" s="425" t="s">
        <v>281</v>
      </c>
      <c r="B316" s="420"/>
      <c r="C316" s="420"/>
      <c r="D316" s="420"/>
      <c r="E316" s="67">
        <v>0</v>
      </c>
      <c r="F316" s="67">
        <v>0</v>
      </c>
      <c r="G316" s="67">
        <v>3708</v>
      </c>
      <c r="H316" s="67">
        <v>0</v>
      </c>
      <c r="I316" s="67"/>
      <c r="J316" s="197"/>
      <c r="K316" s="196"/>
      <c r="L316" s="196"/>
      <c r="M316" s="196"/>
      <c r="N316" s="95"/>
      <c r="O316" s="95"/>
      <c r="P316" s="95"/>
      <c r="Q316" s="95"/>
    </row>
    <row r="317" spans="1:17" ht="11.25" customHeight="1" x14ac:dyDescent="0.2">
      <c r="A317" s="419" t="s">
        <v>119</v>
      </c>
      <c r="B317" s="420"/>
      <c r="C317" s="420"/>
      <c r="D317" s="420"/>
      <c r="E317" s="67">
        <v>0</v>
      </c>
      <c r="F317" s="67">
        <v>0</v>
      </c>
      <c r="G317" s="67">
        <v>2846</v>
      </c>
      <c r="H317" s="67">
        <v>0</v>
      </c>
      <c r="I317" s="67"/>
      <c r="J317" s="195"/>
      <c r="K317" s="196"/>
      <c r="L317" s="196"/>
      <c r="M317" s="196"/>
      <c r="N317" s="95"/>
      <c r="O317" s="95"/>
      <c r="P317" s="95"/>
      <c r="Q317" s="95"/>
    </row>
    <row r="318" spans="1:17" ht="11.25" customHeight="1" x14ac:dyDescent="0.2">
      <c r="A318" s="419" t="s">
        <v>120</v>
      </c>
      <c r="B318" s="420"/>
      <c r="C318" s="420"/>
      <c r="D318" s="420"/>
      <c r="E318" s="67">
        <v>0</v>
      </c>
      <c r="F318" s="67">
        <v>0</v>
      </c>
      <c r="G318" s="67">
        <v>383</v>
      </c>
      <c r="H318" s="67">
        <v>0</v>
      </c>
      <c r="I318" s="67"/>
      <c r="J318" s="195"/>
      <c r="K318" s="196"/>
      <c r="L318" s="196"/>
      <c r="M318" s="196"/>
      <c r="N318" s="95"/>
      <c r="O318" s="95"/>
      <c r="P318" s="95"/>
      <c r="Q318" s="95"/>
    </row>
    <row r="319" spans="1:17" ht="23.25" customHeight="1" x14ac:dyDescent="0.2">
      <c r="A319" s="418" t="s">
        <v>490</v>
      </c>
      <c r="B319" s="418"/>
      <c r="C319" s="418"/>
      <c r="D319" s="418"/>
      <c r="E319" s="67">
        <f>SUM(E320:E323)</f>
        <v>0</v>
      </c>
      <c r="F319" s="67">
        <f>SUM(F320:F323)</f>
        <v>37263</v>
      </c>
      <c r="G319" s="67">
        <f>SUM(G320:G323)</f>
        <v>50346</v>
      </c>
      <c r="H319" s="67">
        <f>SUM(H320:H323)</f>
        <v>0</v>
      </c>
      <c r="I319" s="67"/>
      <c r="J319" s="100"/>
      <c r="K319" s="100"/>
      <c r="L319" s="100"/>
      <c r="M319" s="100"/>
      <c r="N319" s="95"/>
      <c r="O319" s="95"/>
      <c r="P319" s="95"/>
      <c r="Q319" s="95"/>
    </row>
    <row r="320" spans="1:17" ht="23.25" customHeight="1" x14ac:dyDescent="0.2">
      <c r="A320" s="419" t="s">
        <v>134</v>
      </c>
      <c r="B320" s="420"/>
      <c r="C320" s="420"/>
      <c r="D320" s="420"/>
      <c r="E320" s="67">
        <v>0</v>
      </c>
      <c r="F320" s="67">
        <v>37263</v>
      </c>
      <c r="G320" s="67">
        <v>38064</v>
      </c>
      <c r="H320" s="67">
        <v>0</v>
      </c>
      <c r="I320" s="67"/>
      <c r="J320" s="195"/>
      <c r="K320" s="196"/>
      <c r="L320" s="196"/>
      <c r="M320" s="196"/>
      <c r="N320" s="95"/>
      <c r="O320" s="95"/>
      <c r="P320" s="95"/>
      <c r="Q320" s="95"/>
    </row>
    <row r="321" spans="1:17" x14ac:dyDescent="0.2">
      <c r="A321" s="425" t="s">
        <v>281</v>
      </c>
      <c r="B321" s="420"/>
      <c r="C321" s="420"/>
      <c r="D321" s="420"/>
      <c r="E321" s="67">
        <v>0</v>
      </c>
      <c r="F321" s="67">
        <v>0</v>
      </c>
      <c r="G321" s="67">
        <v>931</v>
      </c>
      <c r="H321" s="67">
        <v>0</v>
      </c>
      <c r="I321" s="67"/>
      <c r="J321" s="197"/>
      <c r="K321" s="196"/>
      <c r="L321" s="196"/>
      <c r="M321" s="196"/>
      <c r="N321" s="95"/>
      <c r="O321" s="95"/>
      <c r="P321" s="95"/>
      <c r="Q321" s="95"/>
    </row>
    <row r="322" spans="1:17" ht="11.25" customHeight="1" x14ac:dyDescent="0.2">
      <c r="A322" s="419" t="s">
        <v>119</v>
      </c>
      <c r="B322" s="420"/>
      <c r="C322" s="420"/>
      <c r="D322" s="420"/>
      <c r="E322" s="67">
        <v>0</v>
      </c>
      <c r="F322" s="67">
        <v>0</v>
      </c>
      <c r="G322" s="67">
        <v>6543</v>
      </c>
      <c r="H322" s="67">
        <v>0</v>
      </c>
      <c r="I322" s="67"/>
      <c r="J322" s="195"/>
      <c r="K322" s="196"/>
      <c r="L322" s="196"/>
      <c r="M322" s="196"/>
      <c r="N322" s="95"/>
      <c r="O322" s="95"/>
      <c r="P322" s="95"/>
      <c r="Q322" s="95"/>
    </row>
    <row r="323" spans="1:17" ht="11.25" customHeight="1" x14ac:dyDescent="0.2">
      <c r="A323" s="419" t="s">
        <v>120</v>
      </c>
      <c r="B323" s="420"/>
      <c r="C323" s="420"/>
      <c r="D323" s="420"/>
      <c r="E323" s="67">
        <v>0</v>
      </c>
      <c r="F323" s="67">
        <v>0</v>
      </c>
      <c r="G323" s="67">
        <v>4808</v>
      </c>
      <c r="H323" s="67">
        <v>0</v>
      </c>
      <c r="I323" s="67"/>
      <c r="J323" s="195"/>
      <c r="K323" s="196"/>
      <c r="L323" s="196"/>
      <c r="M323" s="196"/>
      <c r="N323" s="95"/>
      <c r="O323" s="95"/>
      <c r="P323" s="95"/>
      <c r="Q323" s="95"/>
    </row>
    <row r="324" spans="1:17" ht="23.25" customHeight="1" x14ac:dyDescent="0.2">
      <c r="A324" s="418" t="s">
        <v>491</v>
      </c>
      <c r="B324" s="418"/>
      <c r="C324" s="418"/>
      <c r="D324" s="418"/>
      <c r="E324" s="67">
        <f>SUM(E325:E326)</f>
        <v>0</v>
      </c>
      <c r="F324" s="67">
        <f>SUM(F325:F326)</f>
        <v>0</v>
      </c>
      <c r="G324" s="67">
        <f>SUM(G325:G326)</f>
        <v>4189</v>
      </c>
      <c r="H324" s="67">
        <f>SUM(H325:H326)</f>
        <v>0</v>
      </c>
      <c r="I324" s="67"/>
      <c r="J324" s="100"/>
      <c r="K324" s="100"/>
      <c r="L324" s="100"/>
      <c r="M324" s="100"/>
      <c r="N324" s="95"/>
      <c r="O324" s="95"/>
      <c r="P324" s="95"/>
      <c r="Q324" s="95"/>
    </row>
    <row r="325" spans="1:17" ht="23.25" customHeight="1" x14ac:dyDescent="0.2">
      <c r="A325" s="419" t="s">
        <v>134</v>
      </c>
      <c r="B325" s="420"/>
      <c r="C325" s="420"/>
      <c r="D325" s="420"/>
      <c r="E325" s="67">
        <v>0</v>
      </c>
      <c r="F325" s="67">
        <v>0</v>
      </c>
      <c r="G325" s="67">
        <v>4189</v>
      </c>
      <c r="H325" s="67">
        <v>0</v>
      </c>
      <c r="I325" s="67"/>
      <c r="J325" s="195"/>
      <c r="K325" s="196"/>
      <c r="L325" s="196"/>
      <c r="M325" s="196"/>
      <c r="N325" s="95"/>
      <c r="O325" s="95"/>
      <c r="P325" s="95"/>
      <c r="Q325" s="95"/>
    </row>
    <row r="326" spans="1:17" x14ac:dyDescent="0.2">
      <c r="A326" s="419" t="s">
        <v>119</v>
      </c>
      <c r="B326" s="420"/>
      <c r="C326" s="420"/>
      <c r="D326" s="420"/>
      <c r="E326" s="67">
        <v>0</v>
      </c>
      <c r="F326" s="67">
        <v>0</v>
      </c>
      <c r="G326" s="67">
        <v>0</v>
      </c>
      <c r="H326" s="67">
        <v>0</v>
      </c>
      <c r="I326" s="67"/>
      <c r="J326" s="195"/>
      <c r="K326" s="196"/>
      <c r="L326" s="196"/>
      <c r="M326" s="196"/>
      <c r="N326" s="95"/>
      <c r="O326" s="95"/>
      <c r="P326" s="95"/>
      <c r="Q326" s="95"/>
    </row>
    <row r="327" spans="1:17" ht="23.25" customHeight="1" x14ac:dyDescent="0.2">
      <c r="A327" s="416" t="s">
        <v>492</v>
      </c>
      <c r="B327" s="416"/>
      <c r="C327" s="416"/>
      <c r="D327" s="416"/>
      <c r="E327" s="81">
        <f>SUM(E328:E330)</f>
        <v>0</v>
      </c>
      <c r="F327" s="81">
        <f>SUM(F328:F330)</f>
        <v>2213</v>
      </c>
      <c r="G327" s="81">
        <f>SUM(G328:G330)</f>
        <v>68415</v>
      </c>
      <c r="H327" s="81">
        <f>SUM(H328:H330)</f>
        <v>0</v>
      </c>
      <c r="I327" s="67"/>
      <c r="J327" s="198"/>
      <c r="K327" s="198"/>
      <c r="L327" s="198"/>
      <c r="M327" s="198"/>
      <c r="N327" s="202"/>
      <c r="O327" s="202"/>
      <c r="P327" s="202"/>
      <c r="Q327" s="202"/>
    </row>
    <row r="328" spans="1:17" ht="23.25" customHeight="1" x14ac:dyDescent="0.2">
      <c r="A328" s="425" t="s">
        <v>134</v>
      </c>
      <c r="B328" s="426"/>
      <c r="C328" s="426"/>
      <c r="D328" s="426"/>
      <c r="E328" s="81">
        <v>0</v>
      </c>
      <c r="F328" s="81">
        <v>2213</v>
      </c>
      <c r="G328" s="81">
        <v>59098</v>
      </c>
      <c r="H328" s="81">
        <v>0</v>
      </c>
      <c r="I328" s="67"/>
      <c r="J328" s="197"/>
      <c r="K328" s="199"/>
      <c r="L328" s="199"/>
      <c r="M328" s="199"/>
      <c r="N328" s="202"/>
      <c r="O328" s="202"/>
      <c r="P328" s="202"/>
      <c r="Q328" s="202"/>
    </row>
    <row r="329" spans="1:17" x14ac:dyDescent="0.2">
      <c r="A329" s="425" t="s">
        <v>119</v>
      </c>
      <c r="B329" s="426"/>
      <c r="C329" s="426"/>
      <c r="D329" s="426"/>
      <c r="E329" s="81">
        <v>0</v>
      </c>
      <c r="F329" s="81">
        <v>0</v>
      </c>
      <c r="G329" s="81">
        <v>0</v>
      </c>
      <c r="H329" s="81">
        <v>0</v>
      </c>
      <c r="I329" s="67"/>
      <c r="J329" s="197"/>
      <c r="K329" s="199"/>
      <c r="L329" s="199"/>
      <c r="M329" s="199"/>
      <c r="N329" s="202"/>
      <c r="O329" s="202"/>
      <c r="P329" s="202"/>
      <c r="Q329" s="202"/>
    </row>
    <row r="330" spans="1:17" ht="11.25" customHeight="1" x14ac:dyDescent="0.2">
      <c r="A330" s="425" t="s">
        <v>120</v>
      </c>
      <c r="B330" s="426"/>
      <c r="C330" s="426"/>
      <c r="D330" s="426"/>
      <c r="E330" s="81">
        <v>0</v>
      </c>
      <c r="F330" s="81">
        <v>0</v>
      </c>
      <c r="G330" s="81">
        <v>9317</v>
      </c>
      <c r="H330" s="81">
        <v>0</v>
      </c>
      <c r="I330" s="67"/>
      <c r="J330" s="197"/>
      <c r="K330" s="199"/>
      <c r="L330" s="199"/>
      <c r="M330" s="199"/>
      <c r="N330" s="202"/>
      <c r="O330" s="202"/>
      <c r="P330" s="202"/>
      <c r="Q330" s="202"/>
    </row>
    <row r="331" spans="1:17" ht="23.25" customHeight="1" x14ac:dyDescent="0.2">
      <c r="A331" s="416" t="s">
        <v>493</v>
      </c>
      <c r="B331" s="416"/>
      <c r="C331" s="416"/>
      <c r="D331" s="416"/>
      <c r="E331" s="81">
        <f>SUM(E332:E333)</f>
        <v>0</v>
      </c>
      <c r="F331" s="81">
        <f>SUM(F332:F333)</f>
        <v>9011</v>
      </c>
      <c r="G331" s="81">
        <f>SUM(G332:G333)</f>
        <v>49382</v>
      </c>
      <c r="H331" s="81">
        <f>SUM(H332:H333)</f>
        <v>0</v>
      </c>
      <c r="I331" s="67"/>
      <c r="J331" s="198"/>
      <c r="K331" s="198"/>
      <c r="L331" s="198"/>
      <c r="M331" s="198"/>
      <c r="N331" s="202"/>
      <c r="O331" s="202"/>
      <c r="P331" s="202"/>
      <c r="Q331" s="202"/>
    </row>
    <row r="332" spans="1:17" ht="23.25" customHeight="1" x14ac:dyDescent="0.2">
      <c r="A332" s="425" t="s">
        <v>134</v>
      </c>
      <c r="B332" s="426"/>
      <c r="C332" s="426"/>
      <c r="D332" s="426"/>
      <c r="E332" s="81">
        <v>0</v>
      </c>
      <c r="F332" s="81">
        <v>9011</v>
      </c>
      <c r="G332" s="81">
        <v>42470</v>
      </c>
      <c r="H332" s="81">
        <v>0</v>
      </c>
      <c r="I332" s="67"/>
      <c r="J332" s="197"/>
      <c r="K332" s="199"/>
      <c r="L332" s="199"/>
      <c r="M332" s="199"/>
      <c r="N332" s="202"/>
      <c r="O332" s="202"/>
      <c r="P332" s="202"/>
      <c r="Q332" s="202"/>
    </row>
    <row r="333" spans="1:17" x14ac:dyDescent="0.2">
      <c r="A333" s="425" t="s">
        <v>120</v>
      </c>
      <c r="B333" s="426"/>
      <c r="C333" s="426"/>
      <c r="D333" s="426"/>
      <c r="E333" s="81">
        <v>0</v>
      </c>
      <c r="F333" s="81">
        <v>0</v>
      </c>
      <c r="G333" s="81">
        <v>6912</v>
      </c>
      <c r="H333" s="81">
        <v>0</v>
      </c>
      <c r="I333" s="67"/>
      <c r="J333" s="197"/>
      <c r="K333" s="199"/>
      <c r="L333" s="199"/>
      <c r="M333" s="199"/>
      <c r="N333" s="202"/>
      <c r="O333" s="202"/>
      <c r="P333" s="202"/>
      <c r="Q333" s="202"/>
    </row>
    <row r="334" spans="1:17" ht="23.25" customHeight="1" x14ac:dyDescent="0.2">
      <c r="A334" s="416" t="s">
        <v>494</v>
      </c>
      <c r="B334" s="416"/>
      <c r="C334" s="416"/>
      <c r="D334" s="416"/>
      <c r="E334" s="81">
        <f>SUM(E335:E336)</f>
        <v>0</v>
      </c>
      <c r="F334" s="81">
        <f>SUM(F335:F336)</f>
        <v>5202</v>
      </c>
      <c r="G334" s="81">
        <f>SUM(G335:G336)</f>
        <v>3246</v>
      </c>
      <c r="H334" s="81">
        <f>SUM(H335:H336)</f>
        <v>0</v>
      </c>
      <c r="I334" s="67"/>
      <c r="J334" s="198"/>
      <c r="K334" s="198"/>
      <c r="L334" s="198"/>
      <c r="M334" s="198"/>
      <c r="N334" s="202"/>
      <c r="O334" s="202"/>
      <c r="P334" s="202"/>
      <c r="Q334" s="202"/>
    </row>
    <row r="335" spans="1:17" ht="23.25" customHeight="1" x14ac:dyDescent="0.2">
      <c r="A335" s="425" t="s">
        <v>134</v>
      </c>
      <c r="B335" s="426"/>
      <c r="C335" s="426"/>
      <c r="D335" s="426"/>
      <c r="E335" s="81">
        <v>0</v>
      </c>
      <c r="F335" s="81">
        <v>5202</v>
      </c>
      <c r="G335" s="81">
        <v>2346</v>
      </c>
      <c r="H335" s="81">
        <v>0</v>
      </c>
      <c r="I335" s="67"/>
      <c r="J335" s="197"/>
      <c r="K335" s="199"/>
      <c r="L335" s="199"/>
      <c r="M335" s="199"/>
      <c r="N335" s="202"/>
      <c r="O335" s="202"/>
      <c r="P335" s="202"/>
      <c r="Q335" s="202"/>
    </row>
    <row r="336" spans="1:17" x14ac:dyDescent="0.2">
      <c r="A336" s="425" t="s">
        <v>120</v>
      </c>
      <c r="B336" s="426"/>
      <c r="C336" s="426"/>
      <c r="D336" s="426"/>
      <c r="E336" s="81">
        <v>0</v>
      </c>
      <c r="F336" s="81">
        <v>0</v>
      </c>
      <c r="G336" s="81">
        <v>900</v>
      </c>
      <c r="H336" s="81">
        <v>0</v>
      </c>
      <c r="I336" s="67"/>
      <c r="J336" s="197"/>
      <c r="K336" s="199"/>
      <c r="L336" s="199"/>
      <c r="M336" s="199"/>
      <c r="N336" s="202"/>
      <c r="O336" s="202"/>
      <c r="P336" s="202"/>
      <c r="Q336" s="202"/>
    </row>
    <row r="337" spans="1:17" ht="23.25" customHeight="1" x14ac:dyDescent="0.2">
      <c r="A337" s="418" t="s">
        <v>495</v>
      </c>
      <c r="B337" s="416"/>
      <c r="C337" s="416"/>
      <c r="D337" s="416"/>
      <c r="E337" s="81">
        <f>SUM(E338:E341)</f>
        <v>0</v>
      </c>
      <c r="F337" s="81">
        <f>SUM(F338:F341)</f>
        <v>61342</v>
      </c>
      <c r="G337" s="81">
        <f>SUM(G338:G341)</f>
        <v>26805</v>
      </c>
      <c r="H337" s="81">
        <f>SUM(H338:H341)</f>
        <v>0</v>
      </c>
      <c r="I337" s="67"/>
      <c r="J337" s="198"/>
      <c r="K337" s="198"/>
      <c r="L337" s="198"/>
      <c r="M337" s="198"/>
      <c r="N337" s="202"/>
      <c r="O337" s="202"/>
      <c r="P337" s="202"/>
      <c r="Q337" s="202"/>
    </row>
    <row r="338" spans="1:17" ht="23.25" customHeight="1" x14ac:dyDescent="0.2">
      <c r="A338" s="425" t="s">
        <v>134</v>
      </c>
      <c r="B338" s="426"/>
      <c r="C338" s="426"/>
      <c r="D338" s="426"/>
      <c r="E338" s="81">
        <v>0</v>
      </c>
      <c r="F338" s="81">
        <v>28784</v>
      </c>
      <c r="G338" s="81">
        <v>21991</v>
      </c>
      <c r="H338" s="81">
        <v>0</v>
      </c>
      <c r="I338" s="67"/>
      <c r="J338" s="197"/>
      <c r="K338" s="199"/>
      <c r="L338" s="199"/>
      <c r="M338" s="199"/>
      <c r="N338" s="202"/>
      <c r="O338" s="202"/>
      <c r="P338" s="202"/>
      <c r="Q338" s="202"/>
    </row>
    <row r="339" spans="1:17" x14ac:dyDescent="0.2">
      <c r="A339" s="425" t="s">
        <v>281</v>
      </c>
      <c r="B339" s="426"/>
      <c r="C339" s="426"/>
      <c r="D339" s="426"/>
      <c r="E339" s="81">
        <v>0</v>
      </c>
      <c r="F339" s="81">
        <v>9294</v>
      </c>
      <c r="G339" s="81">
        <v>0</v>
      </c>
      <c r="H339" s="81">
        <v>0</v>
      </c>
      <c r="I339" s="67"/>
      <c r="J339" s="197"/>
      <c r="K339" s="199"/>
      <c r="L339" s="199"/>
      <c r="M339" s="199"/>
      <c r="N339" s="202"/>
      <c r="O339" s="202"/>
      <c r="P339" s="202"/>
      <c r="Q339" s="202"/>
    </row>
    <row r="340" spans="1:17" ht="11.25" customHeight="1" x14ac:dyDescent="0.2">
      <c r="A340" s="425" t="s">
        <v>119</v>
      </c>
      <c r="B340" s="426"/>
      <c r="C340" s="426"/>
      <c r="D340" s="426"/>
      <c r="E340" s="81">
        <v>0</v>
      </c>
      <c r="F340" s="81">
        <v>15727</v>
      </c>
      <c r="G340" s="81">
        <v>0</v>
      </c>
      <c r="H340" s="81">
        <v>0</v>
      </c>
      <c r="I340" s="67"/>
      <c r="J340" s="197"/>
      <c r="K340" s="199"/>
      <c r="L340" s="199"/>
      <c r="M340" s="199"/>
      <c r="N340" s="202"/>
      <c r="O340" s="202"/>
      <c r="P340" s="202"/>
      <c r="Q340" s="202"/>
    </row>
    <row r="341" spans="1:17" ht="11.25" customHeight="1" x14ac:dyDescent="0.2">
      <c r="A341" s="425" t="s">
        <v>120</v>
      </c>
      <c r="B341" s="426"/>
      <c r="C341" s="426"/>
      <c r="D341" s="426"/>
      <c r="E341" s="81">
        <v>0</v>
      </c>
      <c r="F341" s="81">
        <v>7537</v>
      </c>
      <c r="G341" s="81">
        <v>4814</v>
      </c>
      <c r="H341" s="81">
        <v>0</v>
      </c>
      <c r="I341" s="67"/>
      <c r="J341" s="197"/>
      <c r="K341" s="199"/>
      <c r="L341" s="199"/>
      <c r="M341" s="199"/>
      <c r="N341" s="202"/>
      <c r="O341" s="202"/>
      <c r="P341" s="202"/>
      <c r="Q341" s="202"/>
    </row>
    <row r="342" spans="1:17" ht="23.25" customHeight="1" x14ac:dyDescent="0.2">
      <c r="A342" s="416" t="s">
        <v>496</v>
      </c>
      <c r="B342" s="416"/>
      <c r="C342" s="416"/>
      <c r="D342" s="416"/>
      <c r="E342" s="81">
        <f>SUM(E343:E344)</f>
        <v>0</v>
      </c>
      <c r="F342" s="81">
        <f>SUM(F343:F344)</f>
        <v>0</v>
      </c>
      <c r="G342" s="81">
        <f>SUM(G343:G344)</f>
        <v>12173</v>
      </c>
      <c r="H342" s="81">
        <f>SUM(H343:H344)</f>
        <v>0</v>
      </c>
      <c r="I342" s="67"/>
      <c r="J342" s="198"/>
      <c r="K342" s="198"/>
      <c r="L342" s="198"/>
      <c r="M342" s="198"/>
      <c r="N342" s="202"/>
      <c r="O342" s="202"/>
      <c r="P342" s="202"/>
      <c r="Q342" s="202"/>
    </row>
    <row r="343" spans="1:17" ht="23.25" customHeight="1" x14ac:dyDescent="0.2">
      <c r="A343" s="425" t="s">
        <v>134</v>
      </c>
      <c r="B343" s="426"/>
      <c r="C343" s="426"/>
      <c r="D343" s="426"/>
      <c r="E343" s="81">
        <v>0</v>
      </c>
      <c r="F343" s="81">
        <v>0</v>
      </c>
      <c r="G343" s="81">
        <v>11134</v>
      </c>
      <c r="H343" s="81">
        <v>0</v>
      </c>
      <c r="I343" s="67"/>
      <c r="J343" s="197"/>
      <c r="K343" s="199"/>
      <c r="L343" s="199"/>
      <c r="M343" s="199"/>
      <c r="N343" s="202"/>
      <c r="O343" s="202"/>
      <c r="P343" s="202"/>
      <c r="Q343" s="202"/>
    </row>
    <row r="344" spans="1:17" x14ac:dyDescent="0.2">
      <c r="A344" s="425" t="s">
        <v>120</v>
      </c>
      <c r="B344" s="426"/>
      <c r="C344" s="426"/>
      <c r="D344" s="426"/>
      <c r="E344" s="81">
        <v>0</v>
      </c>
      <c r="F344" s="81">
        <v>0</v>
      </c>
      <c r="G344" s="81">
        <v>1039</v>
      </c>
      <c r="H344" s="81">
        <v>0</v>
      </c>
      <c r="I344" s="67"/>
      <c r="J344" s="197"/>
      <c r="K344" s="199"/>
      <c r="L344" s="199"/>
      <c r="M344" s="199"/>
      <c r="N344" s="202"/>
      <c r="O344" s="202"/>
      <c r="P344" s="202"/>
      <c r="Q344" s="202"/>
    </row>
    <row r="345" spans="1:17" ht="23.25" customHeight="1" x14ac:dyDescent="0.2">
      <c r="A345" s="416" t="s">
        <v>497</v>
      </c>
      <c r="B345" s="416"/>
      <c r="C345" s="416"/>
      <c r="D345" s="416"/>
      <c r="E345" s="81">
        <f>SUM(E346:E349)</f>
        <v>0</v>
      </c>
      <c r="F345" s="81">
        <f>SUM(F346:F349)</f>
        <v>16721</v>
      </c>
      <c r="G345" s="81">
        <f>SUM(G346:G349)</f>
        <v>24601</v>
      </c>
      <c r="H345" s="81">
        <f>SUM(H346:H349)</f>
        <v>0</v>
      </c>
      <c r="I345" s="67"/>
      <c r="J345" s="198"/>
      <c r="K345" s="198"/>
      <c r="L345" s="198"/>
      <c r="M345" s="198"/>
      <c r="N345" s="202"/>
      <c r="O345" s="202"/>
      <c r="P345" s="202"/>
      <c r="Q345" s="202"/>
    </row>
    <row r="346" spans="1:17" ht="23.25" customHeight="1" x14ac:dyDescent="0.2">
      <c r="A346" s="425" t="s">
        <v>134</v>
      </c>
      <c r="B346" s="426"/>
      <c r="C346" s="426"/>
      <c r="D346" s="426"/>
      <c r="E346" s="81">
        <v>0</v>
      </c>
      <c r="F346" s="81">
        <v>16721</v>
      </c>
      <c r="G346" s="81">
        <v>20466</v>
      </c>
      <c r="H346" s="81">
        <v>0</v>
      </c>
      <c r="I346" s="67"/>
      <c r="J346" s="197"/>
      <c r="K346" s="199"/>
      <c r="L346" s="199"/>
      <c r="M346" s="199"/>
      <c r="N346" s="202"/>
      <c r="O346" s="202"/>
      <c r="P346" s="202"/>
      <c r="Q346" s="202"/>
    </row>
    <row r="347" spans="1:17" x14ac:dyDescent="0.2">
      <c r="A347" s="425" t="s">
        <v>281</v>
      </c>
      <c r="B347" s="426"/>
      <c r="C347" s="426"/>
      <c r="D347" s="426"/>
      <c r="E347" s="81">
        <v>0</v>
      </c>
      <c r="F347" s="81">
        <v>0</v>
      </c>
      <c r="G347" s="81">
        <v>276</v>
      </c>
      <c r="H347" s="81">
        <v>0</v>
      </c>
      <c r="I347" s="67"/>
      <c r="J347" s="197"/>
      <c r="K347" s="199"/>
      <c r="L347" s="199"/>
      <c r="M347" s="199"/>
      <c r="N347" s="202"/>
      <c r="O347" s="202"/>
      <c r="P347" s="202"/>
      <c r="Q347" s="202"/>
    </row>
    <row r="348" spans="1:17" ht="11.25" customHeight="1" x14ac:dyDescent="0.2">
      <c r="A348" s="425" t="s">
        <v>119</v>
      </c>
      <c r="B348" s="426"/>
      <c r="C348" s="426"/>
      <c r="D348" s="426"/>
      <c r="E348" s="81">
        <v>0</v>
      </c>
      <c r="F348" s="81">
        <v>0</v>
      </c>
      <c r="G348" s="81">
        <v>437</v>
      </c>
      <c r="H348" s="81">
        <v>0</v>
      </c>
      <c r="I348" s="67"/>
      <c r="J348" s="197"/>
      <c r="K348" s="199"/>
      <c r="L348" s="199"/>
      <c r="M348" s="199"/>
      <c r="N348" s="202"/>
      <c r="O348" s="202"/>
      <c r="P348" s="202"/>
      <c r="Q348" s="202"/>
    </row>
    <row r="349" spans="1:17" ht="11.25" customHeight="1" x14ac:dyDescent="0.2">
      <c r="A349" s="425" t="s">
        <v>120</v>
      </c>
      <c r="B349" s="426"/>
      <c r="C349" s="426"/>
      <c r="D349" s="426"/>
      <c r="E349" s="81">
        <v>0</v>
      </c>
      <c r="F349" s="81">
        <v>0</v>
      </c>
      <c r="G349" s="81">
        <v>3422</v>
      </c>
      <c r="H349" s="81">
        <v>0</v>
      </c>
      <c r="I349" s="67"/>
      <c r="J349" s="197"/>
      <c r="K349" s="199"/>
      <c r="L349" s="199"/>
      <c r="M349" s="199"/>
      <c r="N349" s="202"/>
      <c r="O349" s="202"/>
      <c r="P349" s="202"/>
      <c r="Q349" s="202"/>
    </row>
    <row r="350" spans="1:17" ht="23.25" customHeight="1" x14ac:dyDescent="0.2">
      <c r="A350" s="416" t="s">
        <v>498</v>
      </c>
      <c r="B350" s="416"/>
      <c r="C350" s="416"/>
      <c r="D350" s="416"/>
      <c r="E350" s="81">
        <f>SUM(E351:E353)</f>
        <v>0</v>
      </c>
      <c r="F350" s="81">
        <f>SUM(F351:F353)</f>
        <v>0</v>
      </c>
      <c r="G350" s="81">
        <f>SUM(G351:G353)</f>
        <v>8490</v>
      </c>
      <c r="H350" s="81">
        <f>SUM(H351:H353)</f>
        <v>0</v>
      </c>
      <c r="I350" s="67"/>
      <c r="J350" s="198"/>
      <c r="K350" s="198"/>
      <c r="L350" s="198"/>
      <c r="M350" s="198"/>
      <c r="N350" s="202"/>
      <c r="O350" s="202"/>
      <c r="P350" s="202"/>
      <c r="Q350" s="202"/>
    </row>
    <row r="351" spans="1:17" ht="23.25" customHeight="1" x14ac:dyDescent="0.2">
      <c r="A351" s="425" t="s">
        <v>134</v>
      </c>
      <c r="B351" s="426"/>
      <c r="C351" s="426"/>
      <c r="D351" s="426"/>
      <c r="E351" s="81">
        <v>0</v>
      </c>
      <c r="F351" s="81">
        <v>0</v>
      </c>
      <c r="G351" s="81">
        <v>7777</v>
      </c>
      <c r="H351" s="81">
        <v>0</v>
      </c>
      <c r="I351" s="67"/>
      <c r="J351" s="197"/>
      <c r="K351" s="199"/>
      <c r="L351" s="199"/>
      <c r="M351" s="199"/>
      <c r="N351" s="202"/>
      <c r="O351" s="202"/>
      <c r="P351" s="202"/>
      <c r="Q351" s="202"/>
    </row>
    <row r="352" spans="1:17" x14ac:dyDescent="0.2">
      <c r="A352" s="419" t="s">
        <v>119</v>
      </c>
      <c r="B352" s="420"/>
      <c r="C352" s="420"/>
      <c r="D352" s="420"/>
      <c r="E352" s="67">
        <v>0</v>
      </c>
      <c r="F352" s="67">
        <v>0</v>
      </c>
      <c r="G352" s="67">
        <v>0</v>
      </c>
      <c r="H352" s="67">
        <v>0</v>
      </c>
      <c r="I352" s="67"/>
      <c r="J352" s="195"/>
      <c r="K352" s="196"/>
      <c r="L352" s="196"/>
      <c r="M352" s="196"/>
      <c r="N352" s="95"/>
      <c r="O352" s="95"/>
      <c r="P352" s="95"/>
      <c r="Q352" s="95"/>
    </row>
    <row r="353" spans="1:17" ht="11.25" customHeight="1" x14ac:dyDescent="0.2">
      <c r="A353" s="419" t="s">
        <v>120</v>
      </c>
      <c r="B353" s="420"/>
      <c r="C353" s="420"/>
      <c r="D353" s="420"/>
      <c r="E353" s="67">
        <v>0</v>
      </c>
      <c r="F353" s="67">
        <v>0</v>
      </c>
      <c r="G353" s="67">
        <v>713</v>
      </c>
      <c r="H353" s="67">
        <v>0</v>
      </c>
      <c r="I353" s="67"/>
      <c r="J353" s="195"/>
      <c r="K353" s="196"/>
      <c r="L353" s="196"/>
      <c r="M353" s="196"/>
      <c r="N353" s="95"/>
      <c r="O353" s="95"/>
      <c r="P353" s="95"/>
      <c r="Q353" s="95"/>
    </row>
    <row r="354" spans="1:17" ht="23.25" customHeight="1" x14ac:dyDescent="0.2">
      <c r="A354" s="416" t="s">
        <v>499</v>
      </c>
      <c r="B354" s="416"/>
      <c r="C354" s="416"/>
      <c r="D354" s="416"/>
      <c r="E354" s="81">
        <f>SUM(E355:E358)</f>
        <v>0</v>
      </c>
      <c r="F354" s="81">
        <f>SUM(F355:F358)</f>
        <v>21358</v>
      </c>
      <c r="G354" s="81">
        <f>SUM(G355:G358)</f>
        <v>30029</v>
      </c>
      <c r="H354" s="81">
        <f>SUM(H355:H358)</f>
        <v>0</v>
      </c>
      <c r="I354" s="67"/>
      <c r="J354" s="198"/>
      <c r="K354" s="198"/>
      <c r="L354" s="198"/>
      <c r="M354" s="198"/>
      <c r="N354" s="202"/>
      <c r="O354" s="202"/>
      <c r="P354" s="202"/>
      <c r="Q354" s="202"/>
    </row>
    <row r="355" spans="1:17" ht="23.25" customHeight="1" x14ac:dyDescent="0.2">
      <c r="A355" s="425" t="s">
        <v>134</v>
      </c>
      <c r="B355" s="426"/>
      <c r="C355" s="426"/>
      <c r="D355" s="426"/>
      <c r="E355" s="81">
        <v>0</v>
      </c>
      <c r="F355" s="81">
        <v>21358</v>
      </c>
      <c r="G355" s="81">
        <v>17831</v>
      </c>
      <c r="H355" s="81">
        <v>0</v>
      </c>
      <c r="I355" s="67"/>
      <c r="J355" s="197"/>
      <c r="K355" s="199"/>
      <c r="L355" s="199"/>
      <c r="M355" s="199"/>
      <c r="N355" s="202"/>
      <c r="O355" s="202"/>
      <c r="P355" s="202"/>
      <c r="Q355" s="202"/>
    </row>
    <row r="356" spans="1:17" x14ac:dyDescent="0.2">
      <c r="A356" s="425" t="s">
        <v>281</v>
      </c>
      <c r="B356" s="426"/>
      <c r="C356" s="426"/>
      <c r="D356" s="426"/>
      <c r="E356" s="81">
        <v>0</v>
      </c>
      <c r="F356" s="81">
        <v>0</v>
      </c>
      <c r="G356" s="81">
        <v>3708</v>
      </c>
      <c r="H356" s="81">
        <v>0</v>
      </c>
      <c r="I356" s="67"/>
      <c r="J356" s="197"/>
      <c r="K356" s="199"/>
      <c r="L356" s="199"/>
      <c r="M356" s="199"/>
      <c r="N356" s="202"/>
      <c r="O356" s="202"/>
      <c r="P356" s="202"/>
      <c r="Q356" s="202"/>
    </row>
    <row r="357" spans="1:17" ht="11.25" customHeight="1" x14ac:dyDescent="0.2">
      <c r="A357" s="425" t="s">
        <v>119</v>
      </c>
      <c r="B357" s="426"/>
      <c r="C357" s="426"/>
      <c r="D357" s="426"/>
      <c r="E357" s="81">
        <v>0</v>
      </c>
      <c r="F357" s="81">
        <v>0</v>
      </c>
      <c r="G357" s="81">
        <v>7617</v>
      </c>
      <c r="H357" s="81">
        <v>0</v>
      </c>
      <c r="I357" s="67"/>
      <c r="J357" s="197"/>
      <c r="K357" s="199"/>
      <c r="L357" s="199"/>
      <c r="M357" s="199"/>
      <c r="N357" s="202"/>
      <c r="O357" s="202"/>
      <c r="P357" s="202"/>
      <c r="Q357" s="202"/>
    </row>
    <row r="358" spans="1:17" ht="11.25" customHeight="1" x14ac:dyDescent="0.2">
      <c r="A358" s="425" t="s">
        <v>120</v>
      </c>
      <c r="B358" s="426"/>
      <c r="C358" s="426"/>
      <c r="D358" s="426"/>
      <c r="E358" s="81">
        <v>0</v>
      </c>
      <c r="F358" s="81">
        <v>0</v>
      </c>
      <c r="G358" s="81">
        <v>873</v>
      </c>
      <c r="H358" s="81">
        <v>0</v>
      </c>
      <c r="I358" s="67"/>
      <c r="J358" s="197"/>
      <c r="K358" s="199"/>
      <c r="L358" s="199"/>
      <c r="M358" s="199"/>
      <c r="N358" s="202"/>
      <c r="O358" s="202"/>
      <c r="P358" s="202"/>
      <c r="Q358" s="202"/>
    </row>
    <row r="359" spans="1:17" ht="23.25" customHeight="1" x14ac:dyDescent="0.2">
      <c r="A359" s="416" t="s">
        <v>500</v>
      </c>
      <c r="B359" s="416"/>
      <c r="C359" s="416"/>
      <c r="D359" s="416"/>
      <c r="E359" s="81">
        <f>SUM(E360:E361)</f>
        <v>0</v>
      </c>
      <c r="F359" s="81">
        <f>SUM(F360:F361)</f>
        <v>18553</v>
      </c>
      <c r="G359" s="81">
        <f>SUM(G360:G361)</f>
        <v>26579</v>
      </c>
      <c r="H359" s="81">
        <f>SUM(H360:H361)</f>
        <v>0</v>
      </c>
      <c r="I359" s="67"/>
      <c r="J359" s="198"/>
      <c r="K359" s="198"/>
      <c r="L359" s="198"/>
      <c r="M359" s="198"/>
      <c r="N359" s="202"/>
      <c r="O359" s="202"/>
      <c r="P359" s="202"/>
      <c r="Q359" s="202"/>
    </row>
    <row r="360" spans="1:17" ht="23.25" customHeight="1" x14ac:dyDescent="0.2">
      <c r="A360" s="425" t="s">
        <v>134</v>
      </c>
      <c r="B360" s="426"/>
      <c r="C360" s="426"/>
      <c r="D360" s="426"/>
      <c r="E360" s="81">
        <v>0</v>
      </c>
      <c r="F360" s="81">
        <v>18553</v>
      </c>
      <c r="G360" s="81">
        <v>25081</v>
      </c>
      <c r="H360" s="81">
        <v>0</v>
      </c>
      <c r="I360" s="67"/>
      <c r="J360" s="197"/>
      <c r="K360" s="199"/>
      <c r="L360" s="199"/>
      <c r="M360" s="199"/>
      <c r="N360" s="202"/>
      <c r="O360" s="202"/>
      <c r="P360" s="202"/>
      <c r="Q360" s="202"/>
    </row>
    <row r="361" spans="1:17" x14ac:dyDescent="0.2">
      <c r="A361" s="425" t="s">
        <v>120</v>
      </c>
      <c r="B361" s="426"/>
      <c r="C361" s="426"/>
      <c r="D361" s="426"/>
      <c r="E361" s="81">
        <v>0</v>
      </c>
      <c r="F361" s="81">
        <v>0</v>
      </c>
      <c r="G361" s="81">
        <v>1498</v>
      </c>
      <c r="H361" s="81">
        <v>0</v>
      </c>
      <c r="I361" s="67"/>
      <c r="J361" s="197"/>
      <c r="K361" s="199"/>
      <c r="L361" s="199"/>
      <c r="M361" s="199"/>
      <c r="N361" s="202"/>
      <c r="O361" s="202"/>
      <c r="P361" s="202"/>
      <c r="Q361" s="202"/>
    </row>
    <row r="362" spans="1:17" ht="23.25" customHeight="1" x14ac:dyDescent="0.2">
      <c r="A362" s="416" t="s">
        <v>501</v>
      </c>
      <c r="B362" s="416"/>
      <c r="C362" s="416"/>
      <c r="D362" s="416"/>
      <c r="E362" s="81">
        <f>SUM(E363:E364)</f>
        <v>0</v>
      </c>
      <c r="F362" s="81">
        <f>SUM(F363:F364)</f>
        <v>13983</v>
      </c>
      <c r="G362" s="81">
        <f>SUM(G363:G364)</f>
        <v>20979</v>
      </c>
      <c r="H362" s="81">
        <f>SUM(H363:H364)</f>
        <v>0</v>
      </c>
      <c r="I362" s="67"/>
      <c r="J362" s="198"/>
      <c r="K362" s="198"/>
      <c r="L362" s="198"/>
      <c r="M362" s="198"/>
      <c r="N362" s="202"/>
      <c r="O362" s="202"/>
      <c r="P362" s="202"/>
      <c r="Q362" s="202"/>
    </row>
    <row r="363" spans="1:17" ht="23.25" customHeight="1" x14ac:dyDescent="0.2">
      <c r="A363" s="425" t="s">
        <v>134</v>
      </c>
      <c r="B363" s="426"/>
      <c r="C363" s="426"/>
      <c r="D363" s="426"/>
      <c r="E363" s="81">
        <v>0</v>
      </c>
      <c r="F363" s="81">
        <v>13983</v>
      </c>
      <c r="G363" s="81">
        <v>18330</v>
      </c>
      <c r="H363" s="81">
        <v>0</v>
      </c>
      <c r="I363" s="67"/>
      <c r="J363" s="197"/>
      <c r="K363" s="199"/>
      <c r="L363" s="199"/>
      <c r="M363" s="199"/>
      <c r="N363" s="202"/>
      <c r="O363" s="202"/>
      <c r="P363" s="202"/>
      <c r="Q363" s="202"/>
    </row>
    <row r="364" spans="1:17" x14ac:dyDescent="0.2">
      <c r="A364" s="425" t="s">
        <v>120</v>
      </c>
      <c r="B364" s="426"/>
      <c r="C364" s="426"/>
      <c r="D364" s="426"/>
      <c r="E364" s="81">
        <v>0</v>
      </c>
      <c r="F364" s="81">
        <v>0</v>
      </c>
      <c r="G364" s="81">
        <v>2649</v>
      </c>
      <c r="H364" s="81">
        <v>0</v>
      </c>
      <c r="I364" s="67"/>
      <c r="J364" s="197"/>
      <c r="K364" s="199"/>
      <c r="L364" s="199"/>
      <c r="M364" s="199"/>
      <c r="N364" s="202"/>
      <c r="O364" s="202"/>
      <c r="P364" s="202"/>
      <c r="Q364" s="202"/>
    </row>
    <row r="365" spans="1:17" ht="23.25" customHeight="1" x14ac:dyDescent="0.2">
      <c r="A365" s="416" t="s">
        <v>502</v>
      </c>
      <c r="B365" s="416"/>
      <c r="C365" s="416"/>
      <c r="D365" s="416"/>
      <c r="E365" s="81">
        <f>SUM(E366:E369)</f>
        <v>0</v>
      </c>
      <c r="F365" s="81">
        <f>SUM(F366:F369)</f>
        <v>3988</v>
      </c>
      <c r="G365" s="81">
        <f>SUM(G366:G369)</f>
        <v>30548</v>
      </c>
      <c r="H365" s="81">
        <f>SUM(H366:H369)</f>
        <v>0</v>
      </c>
      <c r="I365" s="67"/>
      <c r="J365" s="198"/>
      <c r="K365" s="198"/>
      <c r="L365" s="198"/>
      <c r="M365" s="198"/>
      <c r="N365" s="202"/>
      <c r="O365" s="202"/>
      <c r="P365" s="202"/>
      <c r="Q365" s="202"/>
    </row>
    <row r="366" spans="1:17" ht="23.25" customHeight="1" x14ac:dyDescent="0.2">
      <c r="A366" s="425" t="s">
        <v>134</v>
      </c>
      <c r="B366" s="426"/>
      <c r="C366" s="426"/>
      <c r="D366" s="426"/>
      <c r="E366" s="81">
        <v>0</v>
      </c>
      <c r="F366" s="81">
        <v>3988</v>
      </c>
      <c r="G366" s="81">
        <v>16007</v>
      </c>
      <c r="H366" s="81">
        <v>0</v>
      </c>
      <c r="I366" s="67"/>
      <c r="J366" s="197"/>
      <c r="K366" s="199"/>
      <c r="L366" s="199"/>
      <c r="M366" s="199"/>
      <c r="N366" s="202"/>
      <c r="O366" s="202"/>
      <c r="P366" s="202"/>
      <c r="Q366" s="202"/>
    </row>
    <row r="367" spans="1:17" x14ac:dyDescent="0.2">
      <c r="A367" s="425" t="s">
        <v>281</v>
      </c>
      <c r="B367" s="426"/>
      <c r="C367" s="426"/>
      <c r="D367" s="426"/>
      <c r="E367" s="81">
        <v>0</v>
      </c>
      <c r="F367" s="81">
        <v>0</v>
      </c>
      <c r="G367" s="81">
        <v>4886</v>
      </c>
      <c r="H367" s="81">
        <v>0</v>
      </c>
      <c r="I367" s="67"/>
      <c r="J367" s="197"/>
      <c r="K367" s="199"/>
      <c r="L367" s="199"/>
      <c r="M367" s="199"/>
      <c r="N367" s="202"/>
      <c r="O367" s="202"/>
      <c r="P367" s="202"/>
      <c r="Q367" s="202"/>
    </row>
    <row r="368" spans="1:17" ht="11.25" customHeight="1" x14ac:dyDescent="0.2">
      <c r="A368" s="425" t="s">
        <v>119</v>
      </c>
      <c r="B368" s="426"/>
      <c r="C368" s="426"/>
      <c r="D368" s="426"/>
      <c r="E368" s="81">
        <v>0</v>
      </c>
      <c r="F368" s="81">
        <v>0</v>
      </c>
      <c r="G368" s="81">
        <v>7850</v>
      </c>
      <c r="H368" s="81">
        <v>0</v>
      </c>
      <c r="I368" s="67"/>
      <c r="J368" s="197"/>
      <c r="K368" s="199"/>
      <c r="L368" s="199"/>
      <c r="M368" s="199"/>
      <c r="N368" s="202"/>
      <c r="O368" s="202"/>
      <c r="P368" s="202"/>
      <c r="Q368" s="202"/>
    </row>
    <row r="369" spans="1:17" ht="11.25" customHeight="1" x14ac:dyDescent="0.2">
      <c r="A369" s="425" t="s">
        <v>120</v>
      </c>
      <c r="B369" s="426"/>
      <c r="C369" s="426"/>
      <c r="D369" s="426"/>
      <c r="E369" s="81">
        <v>0</v>
      </c>
      <c r="F369" s="81">
        <v>0</v>
      </c>
      <c r="G369" s="81">
        <v>1805</v>
      </c>
      <c r="H369" s="81">
        <v>0</v>
      </c>
      <c r="I369" s="67"/>
      <c r="J369" s="197"/>
      <c r="K369" s="199"/>
      <c r="L369" s="199"/>
      <c r="M369" s="199"/>
      <c r="N369" s="202"/>
      <c r="O369" s="202"/>
      <c r="P369" s="202"/>
      <c r="Q369" s="202"/>
    </row>
    <row r="370" spans="1:17" ht="23.25" customHeight="1" x14ac:dyDescent="0.2">
      <c r="A370" s="416" t="s">
        <v>503</v>
      </c>
      <c r="B370" s="416"/>
      <c r="C370" s="416"/>
      <c r="D370" s="416"/>
      <c r="E370" s="81">
        <f>SUM(E371:E372)</f>
        <v>0</v>
      </c>
      <c r="F370" s="81">
        <f>SUM(F371:F372)</f>
        <v>0</v>
      </c>
      <c r="G370" s="81">
        <f>SUM(G371:G372)</f>
        <v>2057</v>
      </c>
      <c r="H370" s="81">
        <f>SUM(H371:H372)</f>
        <v>0</v>
      </c>
      <c r="I370" s="67"/>
      <c r="J370" s="198"/>
      <c r="K370" s="198"/>
      <c r="L370" s="198"/>
      <c r="M370" s="198"/>
      <c r="N370" s="202"/>
      <c r="O370" s="202"/>
      <c r="P370" s="202"/>
      <c r="Q370" s="202"/>
    </row>
    <row r="371" spans="1:17" ht="23.25" customHeight="1" x14ac:dyDescent="0.2">
      <c r="A371" s="425" t="s">
        <v>134</v>
      </c>
      <c r="B371" s="426"/>
      <c r="C371" s="426"/>
      <c r="D371" s="426"/>
      <c r="E371" s="81">
        <v>0</v>
      </c>
      <c r="F371" s="81">
        <v>0</v>
      </c>
      <c r="G371" s="81">
        <v>1631</v>
      </c>
      <c r="H371" s="81">
        <v>0</v>
      </c>
      <c r="I371" s="67"/>
      <c r="J371" s="197"/>
      <c r="K371" s="199"/>
      <c r="L371" s="199"/>
      <c r="M371" s="199"/>
      <c r="N371" s="202"/>
      <c r="O371" s="202"/>
      <c r="P371" s="202"/>
      <c r="Q371" s="202"/>
    </row>
    <row r="372" spans="1:17" x14ac:dyDescent="0.2">
      <c r="A372" s="425" t="s">
        <v>120</v>
      </c>
      <c r="B372" s="426"/>
      <c r="C372" s="426"/>
      <c r="D372" s="426"/>
      <c r="E372" s="81">
        <v>0</v>
      </c>
      <c r="F372" s="81">
        <v>0</v>
      </c>
      <c r="G372" s="81">
        <v>426</v>
      </c>
      <c r="H372" s="81">
        <v>0</v>
      </c>
      <c r="I372" s="67"/>
      <c r="J372" s="197"/>
      <c r="K372" s="199"/>
      <c r="L372" s="199"/>
      <c r="M372" s="199"/>
      <c r="N372" s="202"/>
      <c r="O372" s="202"/>
      <c r="P372" s="202"/>
      <c r="Q372" s="202"/>
    </row>
    <row r="373" spans="1:17" ht="23.25" customHeight="1" x14ac:dyDescent="0.2">
      <c r="A373" s="416" t="s">
        <v>504</v>
      </c>
      <c r="B373" s="416"/>
      <c r="C373" s="416"/>
      <c r="D373" s="416"/>
      <c r="E373" s="81">
        <f>SUM(E374:E375)</f>
        <v>0</v>
      </c>
      <c r="F373" s="81">
        <f>SUM(F374:F375)</f>
        <v>31452</v>
      </c>
      <c r="G373" s="81">
        <f>SUM(G374:G375)</f>
        <v>8196</v>
      </c>
      <c r="H373" s="81">
        <f>SUM(H374:H375)</f>
        <v>0</v>
      </c>
      <c r="I373" s="67"/>
      <c r="J373" s="198"/>
      <c r="K373" s="198"/>
      <c r="L373" s="198"/>
      <c r="M373" s="198"/>
      <c r="N373" s="202"/>
      <c r="O373" s="202"/>
      <c r="P373" s="202"/>
      <c r="Q373" s="202"/>
    </row>
    <row r="374" spans="1:17" ht="23.25" customHeight="1" x14ac:dyDescent="0.2">
      <c r="A374" s="425" t="s">
        <v>134</v>
      </c>
      <c r="B374" s="426"/>
      <c r="C374" s="426"/>
      <c r="D374" s="426"/>
      <c r="E374" s="81">
        <v>0</v>
      </c>
      <c r="F374" s="81">
        <v>31452</v>
      </c>
      <c r="G374" s="81">
        <v>6962</v>
      </c>
      <c r="H374" s="81">
        <v>0</v>
      </c>
      <c r="I374" s="67"/>
      <c r="J374" s="197"/>
      <c r="K374" s="199"/>
      <c r="L374" s="199"/>
      <c r="M374" s="199"/>
      <c r="N374" s="202"/>
      <c r="O374" s="202"/>
      <c r="P374" s="202"/>
      <c r="Q374" s="202"/>
    </row>
    <row r="375" spans="1:17" x14ac:dyDescent="0.2">
      <c r="A375" s="419" t="s">
        <v>120</v>
      </c>
      <c r="B375" s="420"/>
      <c r="C375" s="420"/>
      <c r="D375" s="420"/>
      <c r="E375" s="67">
        <v>0</v>
      </c>
      <c r="F375" s="67">
        <v>0</v>
      </c>
      <c r="G375" s="67">
        <v>1234</v>
      </c>
      <c r="H375" s="67">
        <v>0</v>
      </c>
      <c r="I375" s="67"/>
      <c r="J375" s="195"/>
      <c r="K375" s="196"/>
      <c r="L375" s="196"/>
      <c r="M375" s="196"/>
      <c r="N375" s="95"/>
      <c r="O375" s="95"/>
      <c r="P375" s="95"/>
      <c r="Q375" s="95"/>
    </row>
    <row r="376" spans="1:17" ht="23.25" customHeight="1" x14ac:dyDescent="0.2">
      <c r="A376" s="416" t="s">
        <v>505</v>
      </c>
      <c r="B376" s="416"/>
      <c r="C376" s="416"/>
      <c r="D376" s="416"/>
      <c r="E376" s="81">
        <f>SUM(E377:E380)</f>
        <v>0</v>
      </c>
      <c r="F376" s="81">
        <f>SUM(F377:F380)</f>
        <v>36741</v>
      </c>
      <c r="G376" s="81">
        <f>SUM(G377:G380)</f>
        <v>61073</v>
      </c>
      <c r="H376" s="81">
        <f>SUM(H377:H380)</f>
        <v>0</v>
      </c>
      <c r="I376" s="67"/>
      <c r="J376" s="198"/>
      <c r="K376" s="198"/>
      <c r="L376" s="198"/>
      <c r="M376" s="198"/>
      <c r="N376" s="202"/>
      <c r="O376" s="202"/>
      <c r="P376" s="202"/>
      <c r="Q376" s="202"/>
    </row>
    <row r="377" spans="1:17" ht="23.25" customHeight="1" x14ac:dyDescent="0.2">
      <c r="A377" s="425" t="s">
        <v>134</v>
      </c>
      <c r="B377" s="426"/>
      <c r="C377" s="426"/>
      <c r="D377" s="426"/>
      <c r="E377" s="81">
        <v>0</v>
      </c>
      <c r="F377" s="81">
        <v>36741</v>
      </c>
      <c r="G377" s="81">
        <v>49880</v>
      </c>
      <c r="H377" s="81">
        <v>0</v>
      </c>
      <c r="I377" s="67"/>
      <c r="J377" s="197"/>
      <c r="K377" s="199"/>
      <c r="L377" s="199"/>
      <c r="M377" s="199"/>
      <c r="N377" s="202"/>
      <c r="O377" s="202"/>
      <c r="P377" s="202"/>
      <c r="Q377" s="202"/>
    </row>
    <row r="378" spans="1:17" x14ac:dyDescent="0.2">
      <c r="A378" s="425" t="s">
        <v>281</v>
      </c>
      <c r="B378" s="426"/>
      <c r="C378" s="426"/>
      <c r="D378" s="426"/>
      <c r="E378" s="81">
        <v>0</v>
      </c>
      <c r="F378" s="81">
        <v>0</v>
      </c>
      <c r="G378" s="81">
        <v>3871</v>
      </c>
      <c r="H378" s="81">
        <v>0</v>
      </c>
      <c r="I378" s="67"/>
      <c r="J378" s="197"/>
      <c r="K378" s="199"/>
      <c r="L378" s="199"/>
      <c r="M378" s="199"/>
      <c r="N378" s="202"/>
      <c r="O378" s="202"/>
      <c r="P378" s="202"/>
      <c r="Q378" s="202"/>
    </row>
    <row r="379" spans="1:17" ht="11.25" customHeight="1" x14ac:dyDescent="0.2">
      <c r="A379" s="425" t="s">
        <v>119</v>
      </c>
      <c r="B379" s="426"/>
      <c r="C379" s="426"/>
      <c r="D379" s="426"/>
      <c r="E379" s="81">
        <v>0</v>
      </c>
      <c r="F379" s="81">
        <v>0</v>
      </c>
      <c r="G379" s="81">
        <v>6230</v>
      </c>
      <c r="H379" s="81">
        <v>0</v>
      </c>
      <c r="I379" s="67"/>
      <c r="J379" s="197"/>
      <c r="K379" s="199"/>
      <c r="L379" s="199"/>
      <c r="M379" s="199"/>
      <c r="N379" s="202"/>
      <c r="O379" s="202"/>
      <c r="P379" s="202"/>
      <c r="Q379" s="202"/>
    </row>
    <row r="380" spans="1:17" ht="11.25" customHeight="1" x14ac:dyDescent="0.2">
      <c r="A380" s="425" t="s">
        <v>120</v>
      </c>
      <c r="B380" s="426"/>
      <c r="C380" s="426"/>
      <c r="D380" s="426"/>
      <c r="E380" s="81">
        <v>0</v>
      </c>
      <c r="F380" s="81">
        <v>0</v>
      </c>
      <c r="G380" s="81">
        <v>1092</v>
      </c>
      <c r="H380" s="81">
        <v>0</v>
      </c>
      <c r="I380" s="67"/>
      <c r="J380" s="197"/>
      <c r="K380" s="199"/>
      <c r="L380" s="199"/>
      <c r="M380" s="199"/>
      <c r="N380" s="202"/>
      <c r="O380" s="202"/>
      <c r="P380" s="202"/>
      <c r="Q380" s="202"/>
    </row>
    <row r="381" spans="1:17" ht="23.25" customHeight="1" x14ac:dyDescent="0.2">
      <c r="A381" s="416" t="s">
        <v>506</v>
      </c>
      <c r="B381" s="416"/>
      <c r="C381" s="416"/>
      <c r="D381" s="416"/>
      <c r="E381" s="81">
        <f>SUM(E382:E383)</f>
        <v>0</v>
      </c>
      <c r="F381" s="81">
        <f>SUM(F382:F383)</f>
        <v>0</v>
      </c>
      <c r="G381" s="81">
        <f>SUM(G382:G383)</f>
        <v>4020</v>
      </c>
      <c r="H381" s="81">
        <f>SUM(H382:H383)</f>
        <v>0</v>
      </c>
      <c r="I381" s="67"/>
      <c r="J381" s="198"/>
      <c r="K381" s="198"/>
      <c r="L381" s="198"/>
      <c r="M381" s="198"/>
      <c r="N381" s="202"/>
      <c r="O381" s="202"/>
      <c r="P381" s="202"/>
      <c r="Q381" s="202"/>
    </row>
    <row r="382" spans="1:17" ht="23.25" customHeight="1" x14ac:dyDescent="0.2">
      <c r="A382" s="425" t="s">
        <v>134</v>
      </c>
      <c r="B382" s="426"/>
      <c r="C382" s="426"/>
      <c r="D382" s="426"/>
      <c r="E382" s="81">
        <v>0</v>
      </c>
      <c r="F382" s="81">
        <v>0</v>
      </c>
      <c r="G382" s="81">
        <v>3744</v>
      </c>
      <c r="H382" s="81">
        <v>0</v>
      </c>
      <c r="I382" s="67"/>
      <c r="J382" s="197"/>
      <c r="K382" s="199"/>
      <c r="L382" s="199"/>
      <c r="M382" s="199"/>
      <c r="N382" s="202"/>
      <c r="O382" s="202"/>
      <c r="P382" s="202"/>
      <c r="Q382" s="202"/>
    </row>
    <row r="383" spans="1:17" x14ac:dyDescent="0.2">
      <c r="A383" s="425" t="s">
        <v>120</v>
      </c>
      <c r="B383" s="426"/>
      <c r="C383" s="426"/>
      <c r="D383" s="426"/>
      <c r="E383" s="81">
        <v>0</v>
      </c>
      <c r="F383" s="81">
        <v>0</v>
      </c>
      <c r="G383" s="81">
        <v>276</v>
      </c>
      <c r="H383" s="81">
        <v>0</v>
      </c>
      <c r="I383" s="67"/>
      <c r="J383" s="197"/>
      <c r="K383" s="199"/>
      <c r="L383" s="199"/>
      <c r="M383" s="199"/>
      <c r="N383" s="202"/>
      <c r="O383" s="202"/>
      <c r="P383" s="202"/>
      <c r="Q383" s="202"/>
    </row>
    <row r="384" spans="1:17" ht="23.25" customHeight="1" x14ac:dyDescent="0.2">
      <c r="A384" s="416" t="s">
        <v>507</v>
      </c>
      <c r="B384" s="416"/>
      <c r="C384" s="416"/>
      <c r="D384" s="416"/>
      <c r="E384" s="81">
        <f>SUM(E385:E386)</f>
        <v>0</v>
      </c>
      <c r="F384" s="81">
        <f>SUM(F385:F386)</f>
        <v>0</v>
      </c>
      <c r="G384" s="81">
        <f>SUM(G385:G386)</f>
        <v>10302</v>
      </c>
      <c r="H384" s="81">
        <f>SUM(H385:H386)</f>
        <v>0</v>
      </c>
      <c r="I384" s="67"/>
      <c r="J384" s="198"/>
      <c r="K384" s="198"/>
      <c r="L384" s="198"/>
      <c r="M384" s="198"/>
      <c r="N384" s="202"/>
      <c r="O384" s="202"/>
      <c r="P384" s="202"/>
      <c r="Q384" s="202"/>
    </row>
    <row r="385" spans="1:17" ht="23.25" customHeight="1" x14ac:dyDescent="0.2">
      <c r="A385" s="425" t="s">
        <v>134</v>
      </c>
      <c r="B385" s="426"/>
      <c r="C385" s="426"/>
      <c r="D385" s="426"/>
      <c r="E385" s="81">
        <v>0</v>
      </c>
      <c r="F385" s="81">
        <v>0</v>
      </c>
      <c r="G385" s="81">
        <v>9749</v>
      </c>
      <c r="H385" s="81">
        <v>0</v>
      </c>
      <c r="I385" s="67"/>
      <c r="J385" s="197"/>
      <c r="K385" s="199"/>
      <c r="L385" s="199"/>
      <c r="M385" s="199"/>
      <c r="N385" s="202"/>
      <c r="O385" s="202"/>
      <c r="P385" s="202"/>
      <c r="Q385" s="202"/>
    </row>
    <row r="386" spans="1:17" x14ac:dyDescent="0.2">
      <c r="A386" s="425" t="s">
        <v>120</v>
      </c>
      <c r="B386" s="426"/>
      <c r="C386" s="426"/>
      <c r="D386" s="426"/>
      <c r="E386" s="81">
        <v>0</v>
      </c>
      <c r="F386" s="81">
        <v>0</v>
      </c>
      <c r="G386" s="81">
        <v>553</v>
      </c>
      <c r="H386" s="81">
        <v>0</v>
      </c>
      <c r="I386" s="67"/>
      <c r="J386" s="197"/>
      <c r="K386" s="199"/>
      <c r="L386" s="199"/>
      <c r="M386" s="199"/>
      <c r="N386" s="202"/>
      <c r="O386" s="202"/>
      <c r="P386" s="202"/>
      <c r="Q386" s="202"/>
    </row>
    <row r="387" spans="1:17" ht="23.25" customHeight="1" x14ac:dyDescent="0.2">
      <c r="A387" s="416" t="s">
        <v>508</v>
      </c>
      <c r="B387" s="416"/>
      <c r="C387" s="416"/>
      <c r="D387" s="416"/>
      <c r="E387" s="81">
        <f>SUM(E388:E391)</f>
        <v>0</v>
      </c>
      <c r="F387" s="81">
        <f>SUM(F388:F391)</f>
        <v>0</v>
      </c>
      <c r="G387" s="81">
        <f>SUM(G388:G391)</f>
        <v>15969</v>
      </c>
      <c r="H387" s="81">
        <f>SUM(H388:H391)</f>
        <v>0</v>
      </c>
      <c r="I387" s="67"/>
      <c r="J387" s="198"/>
      <c r="K387" s="198"/>
      <c r="L387" s="198"/>
      <c r="M387" s="198"/>
      <c r="N387" s="202"/>
      <c r="O387" s="202"/>
      <c r="P387" s="202"/>
      <c r="Q387" s="202"/>
    </row>
    <row r="388" spans="1:17" ht="23.25" customHeight="1" x14ac:dyDescent="0.2">
      <c r="A388" s="425" t="s">
        <v>134</v>
      </c>
      <c r="B388" s="426"/>
      <c r="C388" s="426"/>
      <c r="D388" s="426"/>
      <c r="E388" s="81">
        <v>0</v>
      </c>
      <c r="F388" s="81">
        <v>0</v>
      </c>
      <c r="G388" s="81">
        <v>10625</v>
      </c>
      <c r="H388" s="81">
        <v>0</v>
      </c>
      <c r="I388" s="67"/>
      <c r="J388" s="197"/>
      <c r="K388" s="199"/>
      <c r="L388" s="199"/>
      <c r="M388" s="199"/>
      <c r="N388" s="202"/>
      <c r="O388" s="202"/>
      <c r="P388" s="202"/>
      <c r="Q388" s="202"/>
    </row>
    <row r="389" spans="1:17" x14ac:dyDescent="0.2">
      <c r="A389" s="425" t="s">
        <v>281</v>
      </c>
      <c r="B389" s="420"/>
      <c r="C389" s="420"/>
      <c r="D389" s="420"/>
      <c r="E389" s="67">
        <v>0</v>
      </c>
      <c r="F389" s="67">
        <v>0</v>
      </c>
      <c r="G389" s="67">
        <v>0</v>
      </c>
      <c r="H389" s="67">
        <v>0</v>
      </c>
      <c r="I389" s="67"/>
      <c r="J389" s="197"/>
      <c r="K389" s="196"/>
      <c r="L389" s="196"/>
      <c r="M389" s="196"/>
      <c r="N389" s="95"/>
      <c r="O389" s="95"/>
      <c r="P389" s="95"/>
      <c r="Q389" s="95"/>
    </row>
    <row r="390" spans="1:17" ht="11.25" customHeight="1" x14ac:dyDescent="0.2">
      <c r="A390" s="419" t="s">
        <v>119</v>
      </c>
      <c r="B390" s="420"/>
      <c r="C390" s="420"/>
      <c r="D390" s="420"/>
      <c r="E390" s="67">
        <v>0</v>
      </c>
      <c r="F390" s="67">
        <v>0</v>
      </c>
      <c r="G390" s="67">
        <v>0</v>
      </c>
      <c r="H390" s="67">
        <v>0</v>
      </c>
      <c r="I390" s="67"/>
      <c r="J390" s="195"/>
      <c r="K390" s="196"/>
      <c r="L390" s="196"/>
      <c r="M390" s="196"/>
      <c r="N390" s="95"/>
      <c r="O390" s="95"/>
      <c r="P390" s="95"/>
      <c r="Q390" s="95"/>
    </row>
    <row r="391" spans="1:17" ht="11.25" customHeight="1" x14ac:dyDescent="0.2">
      <c r="A391" s="419" t="s">
        <v>120</v>
      </c>
      <c r="B391" s="420"/>
      <c r="C391" s="420"/>
      <c r="D391" s="420"/>
      <c r="E391" s="67">
        <v>0</v>
      </c>
      <c r="F391" s="67">
        <v>0</v>
      </c>
      <c r="G391" s="67">
        <v>5344</v>
      </c>
      <c r="H391" s="67">
        <v>0</v>
      </c>
      <c r="I391" s="67"/>
      <c r="J391" s="195"/>
      <c r="K391" s="196"/>
      <c r="L391" s="196"/>
      <c r="M391" s="196"/>
      <c r="N391" s="95"/>
      <c r="O391" s="95"/>
      <c r="P391" s="95"/>
      <c r="Q391" s="95"/>
    </row>
    <row r="392" spans="1:17" ht="23.25" customHeight="1" x14ac:dyDescent="0.2">
      <c r="A392" s="418" t="s">
        <v>509</v>
      </c>
      <c r="B392" s="418"/>
      <c r="C392" s="418"/>
      <c r="D392" s="418"/>
      <c r="E392" s="67">
        <f>SUM(E393:E393)</f>
        <v>0</v>
      </c>
      <c r="F392" s="67">
        <f>SUM(F393:F393)</f>
        <v>11475</v>
      </c>
      <c r="G392" s="67">
        <f>SUM(G393:G393)</f>
        <v>0</v>
      </c>
      <c r="H392" s="67">
        <f>SUM(H393:H393)</f>
        <v>0</v>
      </c>
      <c r="I392" s="67"/>
      <c r="J392" s="100"/>
      <c r="K392" s="100"/>
      <c r="L392" s="100"/>
      <c r="M392" s="100"/>
      <c r="N392" s="95"/>
      <c r="O392" s="95"/>
      <c r="P392" s="95"/>
      <c r="Q392" s="95"/>
    </row>
    <row r="393" spans="1:17" ht="23.25" customHeight="1" x14ac:dyDescent="0.2">
      <c r="A393" s="419" t="s">
        <v>134</v>
      </c>
      <c r="B393" s="420"/>
      <c r="C393" s="420"/>
      <c r="D393" s="420"/>
      <c r="E393" s="67">
        <v>0</v>
      </c>
      <c r="F393" s="67">
        <v>11475</v>
      </c>
      <c r="G393" s="67">
        <v>0</v>
      </c>
      <c r="H393" s="67">
        <v>0</v>
      </c>
      <c r="I393" s="67"/>
      <c r="J393" s="195"/>
      <c r="K393" s="196"/>
      <c r="L393" s="196"/>
      <c r="M393" s="196"/>
      <c r="N393" s="95"/>
      <c r="O393" s="95"/>
      <c r="P393" s="95"/>
      <c r="Q393" s="95"/>
    </row>
    <row r="394" spans="1:17" ht="23.25" customHeight="1" x14ac:dyDescent="0.2">
      <c r="A394" s="418" t="s">
        <v>510</v>
      </c>
      <c r="B394" s="418"/>
      <c r="C394" s="418"/>
      <c r="D394" s="418"/>
      <c r="E394" s="67">
        <f>SUM(E395:E395)</f>
        <v>0</v>
      </c>
      <c r="F394" s="67">
        <f>SUM(F395:F395)</f>
        <v>9039</v>
      </c>
      <c r="G394" s="67">
        <f>SUM(G395:G395)</f>
        <v>0</v>
      </c>
      <c r="H394" s="67">
        <f>SUM(H395:H395)</f>
        <v>0</v>
      </c>
      <c r="I394" s="67"/>
      <c r="J394" s="100"/>
      <c r="K394" s="100"/>
      <c r="L394" s="100"/>
      <c r="M394" s="100"/>
      <c r="N394" s="95"/>
      <c r="O394" s="95"/>
      <c r="P394" s="95"/>
      <c r="Q394" s="95"/>
    </row>
    <row r="395" spans="1:17" ht="23.25" customHeight="1" x14ac:dyDescent="0.2">
      <c r="A395" s="419" t="s">
        <v>134</v>
      </c>
      <c r="B395" s="420"/>
      <c r="C395" s="420"/>
      <c r="D395" s="420"/>
      <c r="E395" s="67">
        <v>0</v>
      </c>
      <c r="F395" s="67">
        <v>9039</v>
      </c>
      <c r="G395" s="67">
        <v>0</v>
      </c>
      <c r="H395" s="67">
        <v>0</v>
      </c>
      <c r="I395" s="67"/>
      <c r="J395" s="195"/>
      <c r="K395" s="196"/>
      <c r="L395" s="196"/>
      <c r="M395" s="196"/>
      <c r="N395" s="95"/>
      <c r="O395" s="95"/>
      <c r="P395" s="95"/>
      <c r="Q395" s="95"/>
    </row>
    <row r="396" spans="1:17" ht="23.25" customHeight="1" x14ac:dyDescent="0.2">
      <c r="A396" s="418" t="s">
        <v>511</v>
      </c>
      <c r="B396" s="418"/>
      <c r="C396" s="418"/>
      <c r="D396" s="418"/>
      <c r="E396" s="67">
        <f>SUM(E397:E398)</f>
        <v>0</v>
      </c>
      <c r="F396" s="67">
        <f>SUM(F397:F398)</f>
        <v>9481</v>
      </c>
      <c r="G396" s="67">
        <f>SUM(G397:G398)</f>
        <v>13423</v>
      </c>
      <c r="H396" s="67">
        <f>SUM(H397:H398)</f>
        <v>0</v>
      </c>
      <c r="I396" s="67"/>
      <c r="J396" s="100"/>
      <c r="K396" s="100"/>
      <c r="L396" s="100"/>
      <c r="M396" s="100"/>
      <c r="N396" s="95"/>
      <c r="O396" s="95"/>
      <c r="P396" s="95"/>
      <c r="Q396" s="95"/>
    </row>
    <row r="397" spans="1:17" ht="23.25" customHeight="1" x14ac:dyDescent="0.2">
      <c r="A397" s="419" t="s">
        <v>134</v>
      </c>
      <c r="B397" s="420"/>
      <c r="C397" s="420"/>
      <c r="D397" s="420"/>
      <c r="E397" s="67">
        <v>0</v>
      </c>
      <c r="F397" s="67">
        <v>9481</v>
      </c>
      <c r="G397" s="67">
        <v>11056</v>
      </c>
      <c r="H397" s="67">
        <v>0</v>
      </c>
      <c r="I397" s="67"/>
      <c r="J397" s="195"/>
      <c r="K397" s="196"/>
      <c r="L397" s="196"/>
      <c r="M397" s="196"/>
      <c r="N397" s="95"/>
      <c r="O397" s="95"/>
      <c r="P397" s="95"/>
      <c r="Q397" s="95"/>
    </row>
    <row r="398" spans="1:17" x14ac:dyDescent="0.2">
      <c r="A398" s="419" t="s">
        <v>120</v>
      </c>
      <c r="B398" s="426"/>
      <c r="C398" s="426"/>
      <c r="D398" s="426"/>
      <c r="E398" s="182">
        <v>0</v>
      </c>
      <c r="F398" s="182">
        <v>0</v>
      </c>
      <c r="G398" s="182">
        <v>2367</v>
      </c>
      <c r="H398" s="182">
        <v>0</v>
      </c>
      <c r="I398" s="67"/>
      <c r="J398" s="195"/>
      <c r="K398" s="199"/>
      <c r="L398" s="199"/>
      <c r="M398" s="199"/>
      <c r="N398" s="200"/>
      <c r="O398" s="200"/>
      <c r="P398" s="200"/>
      <c r="Q398" s="200"/>
    </row>
    <row r="399" spans="1:17" ht="23.25" customHeight="1" x14ac:dyDescent="0.2">
      <c r="A399" s="427" t="s">
        <v>512</v>
      </c>
      <c r="B399" s="427"/>
      <c r="C399" s="427"/>
      <c r="D399" s="427"/>
      <c r="E399" s="182">
        <f>SUM(E400:E402)</f>
        <v>0</v>
      </c>
      <c r="F399" s="182">
        <f>SUM(F400:F402)</f>
        <v>14249</v>
      </c>
      <c r="G399" s="182">
        <f>SUM(G400:G402)</f>
        <v>9111</v>
      </c>
      <c r="H399" s="182">
        <f>SUM(H400:H402)</f>
        <v>0</v>
      </c>
      <c r="I399" s="67"/>
      <c r="J399" s="201"/>
      <c r="K399" s="201"/>
      <c r="L399" s="201"/>
      <c r="M399" s="201"/>
      <c r="N399" s="200"/>
      <c r="O399" s="200"/>
      <c r="P399" s="200"/>
      <c r="Q399" s="200"/>
    </row>
    <row r="400" spans="1:17" ht="23.25" customHeight="1" x14ac:dyDescent="0.2">
      <c r="A400" s="419" t="s">
        <v>134</v>
      </c>
      <c r="B400" s="426"/>
      <c r="C400" s="426"/>
      <c r="D400" s="426"/>
      <c r="E400" s="182">
        <v>0</v>
      </c>
      <c r="F400" s="182">
        <v>14249</v>
      </c>
      <c r="G400" s="182">
        <v>7559</v>
      </c>
      <c r="H400" s="182">
        <v>0</v>
      </c>
      <c r="I400" s="67"/>
      <c r="J400" s="195"/>
      <c r="K400" s="199"/>
      <c r="L400" s="199"/>
      <c r="M400" s="199"/>
      <c r="N400" s="200"/>
      <c r="O400" s="200"/>
      <c r="P400" s="200"/>
      <c r="Q400" s="200"/>
    </row>
    <row r="401" spans="1:17" x14ac:dyDescent="0.2">
      <c r="A401" s="419" t="s">
        <v>119</v>
      </c>
      <c r="B401" s="426"/>
      <c r="C401" s="426"/>
      <c r="D401" s="426"/>
      <c r="E401" s="182">
        <v>0</v>
      </c>
      <c r="F401" s="182">
        <v>0</v>
      </c>
      <c r="G401" s="182">
        <v>0</v>
      </c>
      <c r="H401" s="182">
        <v>0</v>
      </c>
      <c r="I401" s="67"/>
      <c r="J401" s="195"/>
      <c r="K401" s="199"/>
      <c r="L401" s="199"/>
      <c r="M401" s="199"/>
      <c r="N401" s="200"/>
      <c r="O401" s="200"/>
      <c r="P401" s="200"/>
      <c r="Q401" s="200"/>
    </row>
    <row r="402" spans="1:17" ht="11.25" customHeight="1" x14ac:dyDescent="0.2">
      <c r="A402" s="419" t="s">
        <v>120</v>
      </c>
      <c r="B402" s="426"/>
      <c r="C402" s="426"/>
      <c r="D402" s="426"/>
      <c r="E402" s="182">
        <v>0</v>
      </c>
      <c r="F402" s="182">
        <v>0</v>
      </c>
      <c r="G402" s="182">
        <v>1552</v>
      </c>
      <c r="H402" s="182">
        <v>0</v>
      </c>
      <c r="I402" s="67"/>
      <c r="J402" s="195"/>
      <c r="K402" s="199"/>
      <c r="L402" s="199"/>
      <c r="M402" s="199"/>
      <c r="N402" s="200"/>
      <c r="O402" s="200"/>
      <c r="P402" s="200"/>
      <c r="Q402" s="200"/>
    </row>
    <row r="403" spans="1:17" ht="23.25" customHeight="1" x14ac:dyDescent="0.2">
      <c r="A403" s="427" t="s">
        <v>513</v>
      </c>
      <c r="B403" s="427"/>
      <c r="C403" s="427"/>
      <c r="D403" s="427"/>
      <c r="E403" s="182">
        <f>SUM(E404:E405)</f>
        <v>0</v>
      </c>
      <c r="F403" s="182">
        <f>SUM(F404:F405)</f>
        <v>15275</v>
      </c>
      <c r="G403" s="182">
        <f>SUM(G404:G405)</f>
        <v>28392</v>
      </c>
      <c r="H403" s="182">
        <f>SUM(H404:H405)</f>
        <v>0</v>
      </c>
      <c r="I403" s="67"/>
      <c r="J403" s="201"/>
      <c r="K403" s="201"/>
      <c r="L403" s="201"/>
      <c r="M403" s="201"/>
      <c r="N403" s="200"/>
      <c r="O403" s="200"/>
      <c r="P403" s="200"/>
      <c r="Q403" s="200"/>
    </row>
    <row r="404" spans="1:17" ht="23.25" customHeight="1" x14ac:dyDescent="0.2">
      <c r="A404" s="419" t="s">
        <v>134</v>
      </c>
      <c r="B404" s="426"/>
      <c r="C404" s="426"/>
      <c r="D404" s="426"/>
      <c r="E404" s="182">
        <v>0</v>
      </c>
      <c r="F404" s="182">
        <v>15275</v>
      </c>
      <c r="G404" s="182">
        <v>23850</v>
      </c>
      <c r="H404" s="182">
        <v>0</v>
      </c>
      <c r="I404" s="67"/>
      <c r="J404" s="195"/>
      <c r="K404" s="199"/>
      <c r="L404" s="199"/>
      <c r="M404" s="199"/>
      <c r="N404" s="200"/>
      <c r="O404" s="200"/>
      <c r="P404" s="200"/>
      <c r="Q404" s="200"/>
    </row>
    <row r="405" spans="1:17" ht="23.25" customHeight="1" x14ac:dyDescent="0.2">
      <c r="A405" s="419" t="s">
        <v>120</v>
      </c>
      <c r="B405" s="426"/>
      <c r="C405" s="426"/>
      <c r="D405" s="426"/>
      <c r="E405" s="182">
        <v>0</v>
      </c>
      <c r="F405" s="182">
        <v>0</v>
      </c>
      <c r="G405" s="182">
        <v>4542</v>
      </c>
      <c r="H405" s="182">
        <v>0</v>
      </c>
      <c r="I405" s="67"/>
      <c r="J405" s="195"/>
      <c r="K405" s="199"/>
      <c r="L405" s="199"/>
      <c r="M405" s="199"/>
      <c r="N405" s="200"/>
      <c r="O405" s="200"/>
      <c r="P405" s="200"/>
      <c r="Q405" s="200"/>
    </row>
    <row r="406" spans="1:17" ht="23.25" customHeight="1" x14ac:dyDescent="0.2">
      <c r="A406" s="427" t="s">
        <v>514</v>
      </c>
      <c r="B406" s="427"/>
      <c r="C406" s="427"/>
      <c r="D406" s="427"/>
      <c r="E406" s="182">
        <f>SUM(E407:E410)</f>
        <v>0</v>
      </c>
      <c r="F406" s="182">
        <f>SUM(F407:F410)</f>
        <v>0</v>
      </c>
      <c r="G406" s="182">
        <f>SUM(G407:G410)</f>
        <v>115747</v>
      </c>
      <c r="H406" s="182">
        <f>SUM(H407:H410)</f>
        <v>0</v>
      </c>
      <c r="I406" s="67"/>
      <c r="J406" s="201"/>
      <c r="K406" s="201"/>
      <c r="L406" s="201"/>
      <c r="M406" s="201"/>
      <c r="N406" s="200"/>
      <c r="O406" s="200"/>
      <c r="P406" s="200"/>
      <c r="Q406" s="200"/>
    </row>
    <row r="407" spans="1:17" ht="23.25" customHeight="1" x14ac:dyDescent="0.2">
      <c r="A407" s="419" t="s">
        <v>134</v>
      </c>
      <c r="B407" s="426"/>
      <c r="C407" s="426"/>
      <c r="D407" s="426"/>
      <c r="E407" s="182">
        <v>0</v>
      </c>
      <c r="F407" s="182">
        <v>0</v>
      </c>
      <c r="G407" s="182">
        <v>83693</v>
      </c>
      <c r="H407" s="182">
        <v>0</v>
      </c>
      <c r="I407" s="67"/>
      <c r="J407" s="195"/>
      <c r="K407" s="199"/>
      <c r="L407" s="199"/>
      <c r="M407" s="199"/>
      <c r="N407" s="200"/>
      <c r="O407" s="200"/>
      <c r="P407" s="200"/>
      <c r="Q407" s="200"/>
    </row>
    <row r="408" spans="1:17" x14ac:dyDescent="0.2">
      <c r="A408" s="419" t="s">
        <v>281</v>
      </c>
      <c r="B408" s="426"/>
      <c r="C408" s="426"/>
      <c r="D408" s="426"/>
      <c r="E408" s="182">
        <v>0</v>
      </c>
      <c r="F408" s="182">
        <v>0</v>
      </c>
      <c r="G408" s="182">
        <v>11513</v>
      </c>
      <c r="H408" s="182">
        <v>0</v>
      </c>
      <c r="I408" s="67"/>
      <c r="J408" s="195"/>
      <c r="K408" s="199"/>
      <c r="L408" s="199"/>
      <c r="M408" s="199"/>
      <c r="N408" s="200"/>
      <c r="O408" s="200"/>
      <c r="P408" s="200"/>
      <c r="Q408" s="200"/>
    </row>
    <row r="409" spans="1:17" ht="11.25" customHeight="1" x14ac:dyDescent="0.2">
      <c r="A409" s="419" t="s">
        <v>119</v>
      </c>
      <c r="B409" s="426"/>
      <c r="C409" s="426"/>
      <c r="D409" s="426"/>
      <c r="E409" s="182">
        <v>0</v>
      </c>
      <c r="F409" s="182">
        <v>0</v>
      </c>
      <c r="G409" s="182">
        <v>10097</v>
      </c>
      <c r="H409" s="182">
        <v>0</v>
      </c>
      <c r="I409" s="67"/>
      <c r="J409" s="195"/>
      <c r="K409" s="199"/>
      <c r="L409" s="199"/>
      <c r="M409" s="199"/>
      <c r="N409" s="200"/>
      <c r="O409" s="200"/>
      <c r="P409" s="200"/>
      <c r="Q409" s="200"/>
    </row>
    <row r="410" spans="1:17" ht="11.25" customHeight="1" x14ac:dyDescent="0.2">
      <c r="A410" s="419" t="s">
        <v>120</v>
      </c>
      <c r="B410" s="426"/>
      <c r="C410" s="426"/>
      <c r="D410" s="426"/>
      <c r="E410" s="182">
        <v>0</v>
      </c>
      <c r="F410" s="182">
        <v>0</v>
      </c>
      <c r="G410" s="182">
        <v>10444</v>
      </c>
      <c r="H410" s="182">
        <v>0</v>
      </c>
      <c r="I410" s="67"/>
      <c r="J410" s="195"/>
      <c r="K410" s="199"/>
      <c r="L410" s="199"/>
      <c r="M410" s="199"/>
      <c r="N410" s="200"/>
      <c r="O410" s="200"/>
      <c r="P410" s="200"/>
      <c r="Q410" s="200"/>
    </row>
    <row r="411" spans="1:17" ht="23.25" customHeight="1" x14ac:dyDescent="0.2">
      <c r="A411" s="427" t="s">
        <v>515</v>
      </c>
      <c r="B411" s="427"/>
      <c r="C411" s="427"/>
      <c r="D411" s="427"/>
      <c r="E411" s="182">
        <f>SUM(E412:E413)</f>
        <v>0</v>
      </c>
      <c r="F411" s="182">
        <f>SUM(F412:F413)</f>
        <v>13487</v>
      </c>
      <c r="G411" s="182">
        <f>SUM(G412:G413)</f>
        <v>5697</v>
      </c>
      <c r="H411" s="182">
        <f>SUM(H412:H413)</f>
        <v>0</v>
      </c>
      <c r="I411" s="67"/>
      <c r="J411" s="201"/>
      <c r="K411" s="201"/>
      <c r="L411" s="201"/>
      <c r="M411" s="201"/>
      <c r="N411" s="200"/>
      <c r="O411" s="200"/>
      <c r="P411" s="200"/>
      <c r="Q411" s="200"/>
    </row>
    <row r="412" spans="1:17" ht="23.25" customHeight="1" x14ac:dyDescent="0.2">
      <c r="A412" s="419" t="s">
        <v>134</v>
      </c>
      <c r="B412" s="426"/>
      <c r="C412" s="426"/>
      <c r="D412" s="426"/>
      <c r="E412" s="182">
        <v>0</v>
      </c>
      <c r="F412" s="182">
        <v>13487</v>
      </c>
      <c r="G412" s="182">
        <v>4686</v>
      </c>
      <c r="H412" s="182">
        <v>0</v>
      </c>
      <c r="I412" s="67"/>
      <c r="J412" s="195"/>
      <c r="K412" s="199"/>
      <c r="L412" s="199"/>
      <c r="M412" s="199"/>
      <c r="N412" s="200"/>
      <c r="O412" s="200"/>
      <c r="P412" s="200"/>
      <c r="Q412" s="200"/>
    </row>
    <row r="413" spans="1:17" x14ac:dyDescent="0.2">
      <c r="A413" s="419" t="s">
        <v>120</v>
      </c>
      <c r="B413" s="426"/>
      <c r="C413" s="426"/>
      <c r="D413" s="426"/>
      <c r="E413" s="182">
        <v>0</v>
      </c>
      <c r="F413" s="182">
        <v>0</v>
      </c>
      <c r="G413" s="182">
        <v>1011</v>
      </c>
      <c r="H413" s="182">
        <v>0</v>
      </c>
      <c r="I413" s="67"/>
      <c r="J413" s="195"/>
      <c r="K413" s="199"/>
      <c r="L413" s="199"/>
      <c r="M413" s="199"/>
      <c r="N413" s="200"/>
      <c r="O413" s="200"/>
      <c r="P413" s="200"/>
      <c r="Q413" s="200"/>
    </row>
    <row r="414" spans="1:17" ht="23.25" customHeight="1" x14ac:dyDescent="0.2">
      <c r="A414" s="427" t="s">
        <v>516</v>
      </c>
      <c r="B414" s="427"/>
      <c r="C414" s="427"/>
      <c r="D414" s="427"/>
      <c r="E414" s="182">
        <f>SUM(E415:E418)</f>
        <v>0</v>
      </c>
      <c r="F414" s="182">
        <f>SUM(F415:F418)</f>
        <v>13781</v>
      </c>
      <c r="G414" s="182">
        <f>SUM(G415:G418)</f>
        <v>35847</v>
      </c>
      <c r="H414" s="182">
        <f>SUM(H415:H418)</f>
        <v>0</v>
      </c>
      <c r="I414" s="67"/>
      <c r="J414" s="201"/>
      <c r="K414" s="201"/>
      <c r="L414" s="201"/>
      <c r="M414" s="201"/>
      <c r="N414" s="200"/>
      <c r="O414" s="200"/>
      <c r="P414" s="200"/>
      <c r="Q414" s="200"/>
    </row>
    <row r="415" spans="1:17" ht="23.25" customHeight="1" x14ac:dyDescent="0.2">
      <c r="A415" s="419" t="s">
        <v>134</v>
      </c>
      <c r="B415" s="420"/>
      <c r="C415" s="420"/>
      <c r="D415" s="420"/>
      <c r="E415" s="67">
        <v>0</v>
      </c>
      <c r="F415" s="67">
        <v>13781</v>
      </c>
      <c r="G415" s="67">
        <v>20826</v>
      </c>
      <c r="H415" s="67">
        <v>0</v>
      </c>
      <c r="I415" s="67"/>
      <c r="J415" s="195"/>
      <c r="K415" s="196"/>
      <c r="L415" s="196"/>
      <c r="M415" s="196"/>
      <c r="N415" s="95"/>
      <c r="O415" s="95"/>
      <c r="P415" s="95"/>
      <c r="Q415" s="95"/>
    </row>
    <row r="416" spans="1:17" x14ac:dyDescent="0.2">
      <c r="A416" s="425" t="s">
        <v>281</v>
      </c>
      <c r="B416" s="420"/>
      <c r="C416" s="420"/>
      <c r="D416" s="420"/>
      <c r="E416" s="67">
        <v>0</v>
      </c>
      <c r="F416" s="67">
        <v>0</v>
      </c>
      <c r="G416" s="67">
        <v>3333</v>
      </c>
      <c r="H416" s="67">
        <v>0</v>
      </c>
      <c r="I416" s="67"/>
      <c r="J416" s="197"/>
      <c r="K416" s="196"/>
      <c r="L416" s="196"/>
      <c r="M416" s="196"/>
      <c r="N416" s="95"/>
      <c r="O416" s="95"/>
      <c r="P416" s="95"/>
      <c r="Q416" s="95"/>
    </row>
    <row r="417" spans="1:17" ht="11.25" customHeight="1" x14ac:dyDescent="0.2">
      <c r="A417" s="419" t="s">
        <v>119</v>
      </c>
      <c r="B417" s="420"/>
      <c r="C417" s="420"/>
      <c r="D417" s="420"/>
      <c r="E417" s="67">
        <v>0</v>
      </c>
      <c r="F417" s="67">
        <v>0</v>
      </c>
      <c r="G417" s="67">
        <v>7648</v>
      </c>
      <c r="H417" s="67">
        <v>0</v>
      </c>
      <c r="I417" s="67"/>
      <c r="J417" s="195"/>
      <c r="K417" s="196"/>
      <c r="L417" s="196"/>
      <c r="M417" s="196"/>
      <c r="N417" s="95"/>
      <c r="O417" s="95"/>
      <c r="P417" s="95"/>
      <c r="Q417" s="95"/>
    </row>
    <row r="418" spans="1:17" ht="11.25" customHeight="1" x14ac:dyDescent="0.2">
      <c r="A418" s="419" t="s">
        <v>120</v>
      </c>
      <c r="B418" s="420"/>
      <c r="C418" s="420"/>
      <c r="D418" s="420"/>
      <c r="E418" s="67">
        <v>0</v>
      </c>
      <c r="F418" s="67">
        <v>0</v>
      </c>
      <c r="G418" s="67">
        <v>4040</v>
      </c>
      <c r="H418" s="67">
        <v>0</v>
      </c>
      <c r="I418" s="67"/>
      <c r="J418" s="195"/>
      <c r="K418" s="196"/>
      <c r="L418" s="196"/>
      <c r="M418" s="196"/>
      <c r="N418" s="95"/>
      <c r="O418" s="95"/>
      <c r="P418" s="95"/>
      <c r="Q418" s="95"/>
    </row>
    <row r="419" spans="1:17" ht="23.25" customHeight="1" x14ac:dyDescent="0.2">
      <c r="A419" s="418" t="s">
        <v>517</v>
      </c>
      <c r="B419" s="418"/>
      <c r="C419" s="418"/>
      <c r="D419" s="418"/>
      <c r="E419" s="67">
        <f>SUM(E420:E422)</f>
        <v>0</v>
      </c>
      <c r="F419" s="67">
        <f>SUM(F420:F422)</f>
        <v>0</v>
      </c>
      <c r="G419" s="67">
        <f>SUM(G420:G422)</f>
        <v>54436</v>
      </c>
      <c r="H419" s="67">
        <f>SUM(H420:H422)</f>
        <v>0</v>
      </c>
      <c r="I419" s="67"/>
      <c r="J419" s="100"/>
      <c r="K419" s="100"/>
      <c r="L419" s="100"/>
      <c r="M419" s="100"/>
      <c r="N419" s="95"/>
      <c r="O419" s="95"/>
      <c r="P419" s="95"/>
      <c r="Q419" s="95"/>
    </row>
    <row r="420" spans="1:17" ht="23.25" customHeight="1" x14ac:dyDescent="0.2">
      <c r="A420" s="419" t="s">
        <v>134</v>
      </c>
      <c r="B420" s="420"/>
      <c r="C420" s="420"/>
      <c r="D420" s="420"/>
      <c r="E420" s="67">
        <v>0</v>
      </c>
      <c r="F420" s="67">
        <v>0</v>
      </c>
      <c r="G420" s="67">
        <v>46869</v>
      </c>
      <c r="H420" s="67">
        <v>0</v>
      </c>
      <c r="I420" s="67"/>
      <c r="J420" s="195"/>
      <c r="K420" s="196"/>
      <c r="L420" s="196"/>
      <c r="M420" s="196"/>
      <c r="N420" s="95"/>
      <c r="O420" s="95"/>
      <c r="P420" s="95"/>
      <c r="Q420" s="95"/>
    </row>
    <row r="421" spans="1:17" x14ac:dyDescent="0.2">
      <c r="A421" s="425" t="s">
        <v>281</v>
      </c>
      <c r="B421" s="420"/>
      <c r="C421" s="420"/>
      <c r="D421" s="420"/>
      <c r="E421" s="67">
        <v>0</v>
      </c>
      <c r="F421" s="67">
        <v>0</v>
      </c>
      <c r="G421" s="67">
        <v>3961</v>
      </c>
      <c r="H421" s="67">
        <v>0</v>
      </c>
      <c r="I421" s="67"/>
      <c r="J421" s="197"/>
      <c r="K421" s="196"/>
      <c r="L421" s="196"/>
      <c r="M421" s="196"/>
      <c r="N421" s="95"/>
      <c r="O421" s="95"/>
      <c r="P421" s="95"/>
      <c r="Q421" s="95"/>
    </row>
    <row r="422" spans="1:17" ht="11.25" customHeight="1" x14ac:dyDescent="0.2">
      <c r="A422" s="419" t="s">
        <v>120</v>
      </c>
      <c r="B422" s="420"/>
      <c r="C422" s="420"/>
      <c r="D422" s="420"/>
      <c r="E422" s="67">
        <v>0</v>
      </c>
      <c r="F422" s="67">
        <v>0</v>
      </c>
      <c r="G422" s="67">
        <v>3606</v>
      </c>
      <c r="H422" s="67">
        <v>0</v>
      </c>
      <c r="I422" s="67"/>
      <c r="J422" s="195"/>
      <c r="K422" s="196"/>
      <c r="L422" s="196"/>
      <c r="M422" s="196"/>
      <c r="N422" s="95"/>
      <c r="O422" s="95"/>
      <c r="P422" s="95"/>
      <c r="Q422" s="95"/>
    </row>
    <row r="423" spans="1:17" ht="23.25" customHeight="1" x14ac:dyDescent="0.2">
      <c r="A423" s="418" t="s">
        <v>518</v>
      </c>
      <c r="B423" s="418"/>
      <c r="C423" s="418"/>
      <c r="D423" s="418"/>
      <c r="E423" s="67">
        <f>SUM(E424:E425)</f>
        <v>0</v>
      </c>
      <c r="F423" s="67">
        <f>SUM(F424:F425)</f>
        <v>0</v>
      </c>
      <c r="G423" s="67">
        <f>SUM(G424:G425)</f>
        <v>4370</v>
      </c>
      <c r="H423" s="67">
        <f>SUM(H424:H425)</f>
        <v>0</v>
      </c>
      <c r="I423" s="67"/>
      <c r="J423" s="100"/>
      <c r="K423" s="100"/>
      <c r="L423" s="100"/>
      <c r="M423" s="100"/>
      <c r="N423" s="95"/>
      <c r="O423" s="95"/>
      <c r="P423" s="95"/>
      <c r="Q423" s="95"/>
    </row>
    <row r="424" spans="1:17" ht="23.25" customHeight="1" x14ac:dyDescent="0.2">
      <c r="A424" s="419" t="s">
        <v>134</v>
      </c>
      <c r="B424" s="420"/>
      <c r="C424" s="420"/>
      <c r="D424" s="420"/>
      <c r="E424" s="67">
        <v>0</v>
      </c>
      <c r="F424" s="67">
        <v>0</v>
      </c>
      <c r="G424" s="67">
        <v>3597</v>
      </c>
      <c r="H424" s="67">
        <v>0</v>
      </c>
      <c r="I424" s="67"/>
      <c r="J424" s="195"/>
      <c r="K424" s="196"/>
      <c r="L424" s="196"/>
      <c r="M424" s="196"/>
      <c r="N424" s="95"/>
      <c r="O424" s="95"/>
      <c r="P424" s="95"/>
      <c r="Q424" s="95"/>
    </row>
    <row r="425" spans="1:17" x14ac:dyDescent="0.2">
      <c r="A425" s="419" t="s">
        <v>120</v>
      </c>
      <c r="B425" s="420"/>
      <c r="C425" s="420"/>
      <c r="D425" s="420"/>
      <c r="E425" s="67">
        <v>0</v>
      </c>
      <c r="F425" s="67">
        <v>0</v>
      </c>
      <c r="G425" s="67">
        <v>773</v>
      </c>
      <c r="H425" s="67">
        <v>0</v>
      </c>
      <c r="I425" s="67"/>
      <c r="J425" s="195"/>
      <c r="K425" s="196"/>
      <c r="L425" s="196"/>
      <c r="M425" s="196"/>
      <c r="N425" s="95"/>
      <c r="O425" s="95"/>
      <c r="P425" s="95"/>
      <c r="Q425" s="95"/>
    </row>
    <row r="426" spans="1:17" ht="23.25" customHeight="1" x14ac:dyDescent="0.2">
      <c r="A426" s="416" t="s">
        <v>519</v>
      </c>
      <c r="B426" s="416"/>
      <c r="C426" s="416"/>
      <c r="D426" s="416"/>
      <c r="E426" s="81">
        <f>SUM(E427:E430)</f>
        <v>0</v>
      </c>
      <c r="F426" s="81">
        <f>SUM(F427:F430)</f>
        <v>39647</v>
      </c>
      <c r="G426" s="81">
        <f>SUM(G427:G430)</f>
        <v>139930</v>
      </c>
      <c r="H426" s="81">
        <f>SUM(H427:H430)</f>
        <v>0</v>
      </c>
      <c r="I426" s="67"/>
      <c r="J426" s="198"/>
      <c r="K426" s="198"/>
      <c r="L426" s="198"/>
      <c r="M426" s="198"/>
      <c r="N426" s="202"/>
      <c r="O426" s="202"/>
      <c r="P426" s="202"/>
      <c r="Q426" s="202"/>
    </row>
    <row r="427" spans="1:17" ht="23.25" customHeight="1" x14ac:dyDescent="0.2">
      <c r="A427" s="425" t="s">
        <v>134</v>
      </c>
      <c r="B427" s="426"/>
      <c r="C427" s="426"/>
      <c r="D427" s="426"/>
      <c r="E427" s="81">
        <v>0</v>
      </c>
      <c r="F427" s="81">
        <v>39647</v>
      </c>
      <c r="G427" s="81">
        <v>105924</v>
      </c>
      <c r="H427" s="81">
        <v>0</v>
      </c>
      <c r="I427" s="67"/>
      <c r="J427" s="197"/>
      <c r="K427" s="199"/>
      <c r="L427" s="199"/>
      <c r="M427" s="199"/>
      <c r="N427" s="202"/>
      <c r="O427" s="202"/>
      <c r="P427" s="202"/>
      <c r="Q427" s="202"/>
    </row>
    <row r="428" spans="1:17" x14ac:dyDescent="0.2">
      <c r="A428" s="425" t="s">
        <v>281</v>
      </c>
      <c r="B428" s="426"/>
      <c r="C428" s="426"/>
      <c r="D428" s="426"/>
      <c r="E428" s="81">
        <v>0</v>
      </c>
      <c r="F428" s="81">
        <v>0</v>
      </c>
      <c r="G428" s="81">
        <v>9777</v>
      </c>
      <c r="H428" s="81">
        <v>0</v>
      </c>
      <c r="I428" s="67"/>
      <c r="J428" s="197"/>
      <c r="K428" s="199"/>
      <c r="L428" s="199"/>
      <c r="M428" s="199"/>
      <c r="N428" s="202"/>
      <c r="O428" s="202"/>
      <c r="P428" s="202"/>
      <c r="Q428" s="202"/>
    </row>
    <row r="429" spans="1:17" ht="11.25" customHeight="1" x14ac:dyDescent="0.2">
      <c r="A429" s="425" t="s">
        <v>119</v>
      </c>
      <c r="B429" s="426"/>
      <c r="C429" s="426"/>
      <c r="D429" s="426"/>
      <c r="E429" s="81">
        <v>0</v>
      </c>
      <c r="F429" s="81">
        <v>0</v>
      </c>
      <c r="G429" s="81">
        <v>16122</v>
      </c>
      <c r="H429" s="81">
        <v>0</v>
      </c>
      <c r="I429" s="67"/>
      <c r="J429" s="197"/>
      <c r="K429" s="199"/>
      <c r="L429" s="199"/>
      <c r="M429" s="199"/>
      <c r="N429" s="202"/>
      <c r="O429" s="202"/>
      <c r="P429" s="202"/>
      <c r="Q429" s="202"/>
    </row>
    <row r="430" spans="1:17" ht="11.25" customHeight="1" x14ac:dyDescent="0.2">
      <c r="A430" s="425" t="s">
        <v>120</v>
      </c>
      <c r="B430" s="426"/>
      <c r="C430" s="426"/>
      <c r="D430" s="426"/>
      <c r="E430" s="81">
        <v>0</v>
      </c>
      <c r="F430" s="81">
        <v>0</v>
      </c>
      <c r="G430" s="81">
        <v>8107</v>
      </c>
      <c r="H430" s="81">
        <v>0</v>
      </c>
      <c r="I430" s="67"/>
      <c r="J430" s="197"/>
      <c r="K430" s="199"/>
      <c r="L430" s="199"/>
      <c r="M430" s="199"/>
      <c r="N430" s="202"/>
      <c r="O430" s="202"/>
      <c r="P430" s="202"/>
      <c r="Q430" s="202"/>
    </row>
    <row r="431" spans="1:17" ht="23.25" customHeight="1" x14ac:dyDescent="0.2">
      <c r="A431" s="416" t="s">
        <v>520</v>
      </c>
      <c r="B431" s="416"/>
      <c r="C431" s="416"/>
      <c r="D431" s="416"/>
      <c r="E431" s="81">
        <f>SUM(E432:E435)</f>
        <v>0</v>
      </c>
      <c r="F431" s="81">
        <f>SUM(F432:F435)</f>
        <v>23965</v>
      </c>
      <c r="G431" s="81">
        <f>SUM(G432:G435)</f>
        <v>77267</v>
      </c>
      <c r="H431" s="81">
        <f>SUM(H432:H435)</f>
        <v>0</v>
      </c>
      <c r="I431" s="67"/>
      <c r="J431" s="198"/>
      <c r="K431" s="198"/>
      <c r="L431" s="198"/>
      <c r="M431" s="198"/>
      <c r="N431" s="202"/>
      <c r="O431" s="202"/>
      <c r="P431" s="202"/>
      <c r="Q431" s="202"/>
    </row>
    <row r="432" spans="1:17" ht="23.25" customHeight="1" x14ac:dyDescent="0.2">
      <c r="A432" s="425" t="s">
        <v>134</v>
      </c>
      <c r="B432" s="426"/>
      <c r="C432" s="426"/>
      <c r="D432" s="426"/>
      <c r="E432" s="81">
        <v>0</v>
      </c>
      <c r="F432" s="81">
        <v>23965</v>
      </c>
      <c r="G432" s="81">
        <v>54896</v>
      </c>
      <c r="H432" s="81">
        <v>0</v>
      </c>
      <c r="I432" s="67"/>
      <c r="J432" s="197"/>
      <c r="K432" s="199"/>
      <c r="L432" s="199"/>
      <c r="M432" s="199"/>
      <c r="N432" s="202"/>
      <c r="O432" s="202"/>
      <c r="P432" s="202"/>
      <c r="Q432" s="202"/>
    </row>
    <row r="433" spans="1:17" x14ac:dyDescent="0.2">
      <c r="A433" s="425" t="s">
        <v>281</v>
      </c>
      <c r="B433" s="420"/>
      <c r="C433" s="420"/>
      <c r="D433" s="420"/>
      <c r="E433" s="67">
        <v>0</v>
      </c>
      <c r="F433" s="67">
        <v>0</v>
      </c>
      <c r="G433" s="67">
        <v>5491</v>
      </c>
      <c r="H433" s="67">
        <v>0</v>
      </c>
      <c r="I433" s="67"/>
      <c r="J433" s="197"/>
      <c r="K433" s="196"/>
      <c r="L433" s="196"/>
      <c r="M433" s="196"/>
      <c r="N433" s="95"/>
      <c r="O433" s="95"/>
      <c r="P433" s="95"/>
      <c r="Q433" s="95"/>
    </row>
    <row r="434" spans="1:17" ht="11.25" customHeight="1" x14ac:dyDescent="0.2">
      <c r="A434" s="419" t="s">
        <v>119</v>
      </c>
      <c r="B434" s="420"/>
      <c r="C434" s="420"/>
      <c r="D434" s="420"/>
      <c r="E434" s="67">
        <v>0</v>
      </c>
      <c r="F434" s="67">
        <v>0</v>
      </c>
      <c r="G434" s="67">
        <v>8948</v>
      </c>
      <c r="H434" s="67">
        <v>0</v>
      </c>
      <c r="I434" s="67"/>
      <c r="J434" s="195"/>
      <c r="K434" s="196"/>
      <c r="L434" s="196"/>
      <c r="M434" s="196"/>
      <c r="N434" s="95"/>
      <c r="O434" s="95"/>
      <c r="P434" s="95"/>
      <c r="Q434" s="95"/>
    </row>
    <row r="435" spans="1:17" ht="11.25" customHeight="1" x14ac:dyDescent="0.2">
      <c r="A435" s="419" t="s">
        <v>120</v>
      </c>
      <c r="B435" s="420"/>
      <c r="C435" s="420"/>
      <c r="D435" s="420"/>
      <c r="E435" s="67">
        <v>0</v>
      </c>
      <c r="F435" s="67">
        <v>0</v>
      </c>
      <c r="G435" s="67">
        <v>7932</v>
      </c>
      <c r="H435" s="67">
        <v>0</v>
      </c>
      <c r="I435" s="67"/>
      <c r="J435" s="195"/>
      <c r="K435" s="196"/>
      <c r="L435" s="196"/>
      <c r="M435" s="196"/>
      <c r="N435" s="95"/>
      <c r="O435" s="95"/>
      <c r="P435" s="95"/>
      <c r="Q435" s="95"/>
    </row>
    <row r="436" spans="1:17" ht="23.25" customHeight="1" x14ac:dyDescent="0.2">
      <c r="A436" s="418" t="s">
        <v>521</v>
      </c>
      <c r="B436" s="418"/>
      <c r="C436" s="418"/>
      <c r="D436" s="418"/>
      <c r="E436" s="67">
        <f>SUM(E437:E438)</f>
        <v>0</v>
      </c>
      <c r="F436" s="67">
        <f>SUM(F437:F438)</f>
        <v>20978</v>
      </c>
      <c r="G436" s="67">
        <f>SUM(G437:G438)</f>
        <v>4929</v>
      </c>
      <c r="H436" s="67">
        <f>SUM(H437:H438)</f>
        <v>0</v>
      </c>
      <c r="I436" s="67"/>
      <c r="J436" s="100"/>
      <c r="K436" s="100"/>
      <c r="L436" s="100"/>
      <c r="M436" s="100"/>
      <c r="N436" s="95"/>
      <c r="O436" s="95"/>
      <c r="P436" s="95"/>
      <c r="Q436" s="95"/>
    </row>
    <row r="437" spans="1:17" ht="23.25" customHeight="1" x14ac:dyDescent="0.2">
      <c r="A437" s="419" t="s">
        <v>134</v>
      </c>
      <c r="B437" s="420"/>
      <c r="C437" s="420"/>
      <c r="D437" s="420"/>
      <c r="E437" s="67">
        <v>0</v>
      </c>
      <c r="F437" s="67">
        <v>20978</v>
      </c>
      <c r="G437" s="67">
        <v>4866</v>
      </c>
      <c r="H437" s="67">
        <v>0</v>
      </c>
      <c r="I437" s="67"/>
      <c r="J437" s="195"/>
      <c r="K437" s="196"/>
      <c r="L437" s="196"/>
      <c r="M437" s="196"/>
      <c r="N437" s="95"/>
      <c r="O437" s="95"/>
      <c r="P437" s="95"/>
      <c r="Q437" s="95"/>
    </row>
    <row r="438" spans="1:17" x14ac:dyDescent="0.2">
      <c r="A438" s="419" t="s">
        <v>120</v>
      </c>
      <c r="B438" s="420"/>
      <c r="C438" s="420"/>
      <c r="D438" s="420"/>
      <c r="E438" s="67">
        <v>0</v>
      </c>
      <c r="F438" s="67">
        <v>0</v>
      </c>
      <c r="G438" s="67">
        <v>63</v>
      </c>
      <c r="H438" s="67">
        <v>0</v>
      </c>
      <c r="I438" s="67"/>
      <c r="J438" s="195"/>
      <c r="K438" s="196"/>
      <c r="L438" s="196"/>
      <c r="M438" s="196"/>
      <c r="N438" s="95"/>
      <c r="O438" s="95"/>
      <c r="P438" s="95"/>
      <c r="Q438" s="95"/>
    </row>
    <row r="439" spans="1:17" ht="23.25" customHeight="1" x14ac:dyDescent="0.2">
      <c r="A439" s="418" t="s">
        <v>522</v>
      </c>
      <c r="B439" s="418"/>
      <c r="C439" s="418"/>
      <c r="D439" s="418"/>
      <c r="E439" s="67">
        <f>SUM(E440:E442)</f>
        <v>0</v>
      </c>
      <c r="F439" s="67">
        <f>SUM(F440:F442)</f>
        <v>4099</v>
      </c>
      <c r="G439" s="67">
        <f>SUM(G440:G442)</f>
        <v>30254</v>
      </c>
      <c r="H439" s="67">
        <f>SUM(H440:H442)</f>
        <v>0</v>
      </c>
      <c r="I439" s="67"/>
      <c r="J439" s="100"/>
      <c r="K439" s="100"/>
      <c r="L439" s="100"/>
      <c r="M439" s="100"/>
      <c r="N439" s="95"/>
      <c r="O439" s="95"/>
      <c r="P439" s="95"/>
      <c r="Q439" s="95"/>
    </row>
    <row r="440" spans="1:17" ht="23.25" customHeight="1" x14ac:dyDescent="0.2">
      <c r="A440" s="419" t="s">
        <v>134</v>
      </c>
      <c r="B440" s="420"/>
      <c r="C440" s="420"/>
      <c r="D440" s="420"/>
      <c r="E440" s="67">
        <v>0</v>
      </c>
      <c r="F440" s="67">
        <v>4099</v>
      </c>
      <c r="G440" s="67">
        <v>28697</v>
      </c>
      <c r="H440" s="67">
        <v>0</v>
      </c>
      <c r="I440" s="67"/>
      <c r="J440" s="195"/>
      <c r="K440" s="196"/>
      <c r="L440" s="196"/>
      <c r="M440" s="196"/>
      <c r="N440" s="95"/>
      <c r="O440" s="95"/>
      <c r="P440" s="95"/>
      <c r="Q440" s="95"/>
    </row>
    <row r="441" spans="1:17" x14ac:dyDescent="0.2">
      <c r="A441" s="419" t="s">
        <v>119</v>
      </c>
      <c r="B441" s="420"/>
      <c r="C441" s="420"/>
      <c r="D441" s="420"/>
      <c r="E441" s="67">
        <v>0</v>
      </c>
      <c r="F441" s="67">
        <v>0</v>
      </c>
      <c r="G441" s="67">
        <v>0</v>
      </c>
      <c r="H441" s="67">
        <v>0</v>
      </c>
      <c r="I441" s="67"/>
      <c r="J441" s="195"/>
      <c r="K441" s="196"/>
      <c r="L441" s="196"/>
      <c r="M441" s="196"/>
      <c r="N441" s="95"/>
      <c r="O441" s="95"/>
      <c r="P441" s="95"/>
      <c r="Q441" s="95"/>
    </row>
    <row r="442" spans="1:17" ht="11.25" customHeight="1" x14ac:dyDescent="0.2">
      <c r="A442" s="419" t="s">
        <v>120</v>
      </c>
      <c r="B442" s="420"/>
      <c r="C442" s="420"/>
      <c r="D442" s="420"/>
      <c r="E442" s="67">
        <v>0</v>
      </c>
      <c r="F442" s="67">
        <v>0</v>
      </c>
      <c r="G442" s="67">
        <v>1557</v>
      </c>
      <c r="H442" s="67">
        <v>0</v>
      </c>
      <c r="I442" s="67"/>
      <c r="J442" s="195"/>
      <c r="K442" s="196"/>
      <c r="L442" s="196"/>
      <c r="M442" s="196"/>
      <c r="N442" s="95"/>
      <c r="O442" s="95"/>
      <c r="P442" s="95"/>
      <c r="Q442" s="95"/>
    </row>
    <row r="443" spans="1:17" ht="34.5" customHeight="1" x14ac:dyDescent="0.2">
      <c r="A443" s="417" t="s">
        <v>523</v>
      </c>
      <c r="B443" s="418"/>
      <c r="C443" s="418"/>
      <c r="D443" s="418"/>
      <c r="E443" s="67">
        <f>SUM(E444:E447)</f>
        <v>0</v>
      </c>
      <c r="F443" s="67">
        <f>SUM(F444:F447)</f>
        <v>0</v>
      </c>
      <c r="G443" s="67">
        <f>SUM(G444:G447)</f>
        <v>20005</v>
      </c>
      <c r="H443" s="67">
        <f>SUM(H444:H447)</f>
        <v>0</v>
      </c>
      <c r="I443" s="67"/>
      <c r="J443" s="186"/>
      <c r="K443" s="100"/>
      <c r="L443" s="100"/>
      <c r="M443" s="100"/>
      <c r="N443" s="95"/>
      <c r="O443" s="95"/>
      <c r="P443" s="95"/>
      <c r="Q443" s="95"/>
    </row>
    <row r="444" spans="1:17" ht="23.25" customHeight="1" x14ac:dyDescent="0.2">
      <c r="A444" s="419" t="s">
        <v>134</v>
      </c>
      <c r="B444" s="420"/>
      <c r="C444" s="420"/>
      <c r="D444" s="420"/>
      <c r="E444" s="67">
        <v>0</v>
      </c>
      <c r="F444" s="67">
        <v>0</v>
      </c>
      <c r="G444" s="67">
        <v>18053</v>
      </c>
      <c r="H444" s="67">
        <v>0</v>
      </c>
      <c r="I444" s="67"/>
      <c r="J444" s="195"/>
      <c r="K444" s="196"/>
      <c r="L444" s="196"/>
      <c r="M444" s="196"/>
      <c r="N444" s="95"/>
      <c r="O444" s="95"/>
      <c r="P444" s="95"/>
      <c r="Q444" s="95"/>
    </row>
    <row r="445" spans="1:17" x14ac:dyDescent="0.2">
      <c r="A445" s="425" t="s">
        <v>281</v>
      </c>
      <c r="B445" s="420"/>
      <c r="C445" s="420"/>
      <c r="D445" s="420"/>
      <c r="E445" s="67">
        <v>0</v>
      </c>
      <c r="F445" s="67">
        <v>0</v>
      </c>
      <c r="G445" s="67">
        <v>0</v>
      </c>
      <c r="H445" s="67">
        <v>0</v>
      </c>
      <c r="I445" s="67"/>
      <c r="J445" s="197"/>
      <c r="K445" s="196"/>
      <c r="L445" s="196"/>
      <c r="M445" s="196"/>
      <c r="N445" s="95"/>
      <c r="O445" s="95"/>
      <c r="P445" s="95"/>
      <c r="Q445" s="95"/>
    </row>
    <row r="446" spans="1:17" ht="11.25" customHeight="1" x14ac:dyDescent="0.2">
      <c r="A446" s="419" t="s">
        <v>119</v>
      </c>
      <c r="B446" s="420"/>
      <c r="C446" s="420"/>
      <c r="D446" s="420"/>
      <c r="E446" s="67">
        <v>0</v>
      </c>
      <c r="F446" s="67">
        <v>0</v>
      </c>
      <c r="G446" s="67">
        <v>0</v>
      </c>
      <c r="H446" s="67">
        <v>0</v>
      </c>
      <c r="I446" s="67"/>
      <c r="J446" s="195"/>
      <c r="K446" s="196"/>
      <c r="L446" s="196"/>
      <c r="M446" s="196"/>
      <c r="N446" s="95"/>
      <c r="O446" s="95"/>
      <c r="P446" s="95"/>
      <c r="Q446" s="95"/>
    </row>
    <row r="447" spans="1:17" ht="11.25" customHeight="1" x14ac:dyDescent="0.2">
      <c r="A447" s="419" t="s">
        <v>120</v>
      </c>
      <c r="B447" s="426"/>
      <c r="C447" s="426"/>
      <c r="D447" s="426"/>
      <c r="E447" s="182">
        <v>0</v>
      </c>
      <c r="F447" s="182">
        <v>0</v>
      </c>
      <c r="G447" s="182">
        <v>1952</v>
      </c>
      <c r="H447" s="182">
        <v>0</v>
      </c>
      <c r="I447" s="67"/>
      <c r="J447" s="195"/>
      <c r="K447" s="199"/>
      <c r="L447" s="199"/>
      <c r="M447" s="199"/>
      <c r="N447" s="200"/>
      <c r="O447" s="200"/>
      <c r="P447" s="200"/>
      <c r="Q447" s="200"/>
    </row>
    <row r="448" spans="1:17" ht="23.25" customHeight="1" x14ac:dyDescent="0.2">
      <c r="A448" s="427" t="s">
        <v>524</v>
      </c>
      <c r="B448" s="427"/>
      <c r="C448" s="427"/>
      <c r="D448" s="427"/>
      <c r="E448" s="182">
        <f>SUM(E449:E452)</f>
        <v>0</v>
      </c>
      <c r="F448" s="182">
        <f>SUM(F449:F452)</f>
        <v>19847</v>
      </c>
      <c r="G448" s="182">
        <f>SUM(G449:G452)</f>
        <v>24378</v>
      </c>
      <c r="H448" s="182">
        <f>SUM(H449:H452)</f>
        <v>0</v>
      </c>
      <c r="I448" s="67"/>
      <c r="J448" s="201"/>
      <c r="K448" s="201"/>
      <c r="L448" s="201"/>
      <c r="M448" s="201"/>
      <c r="N448" s="200"/>
      <c r="O448" s="200"/>
      <c r="P448" s="200"/>
      <c r="Q448" s="200"/>
    </row>
    <row r="449" spans="1:17" ht="23.25" customHeight="1" x14ac:dyDescent="0.2">
      <c r="A449" s="419" t="s">
        <v>134</v>
      </c>
      <c r="B449" s="426"/>
      <c r="C449" s="426"/>
      <c r="D449" s="426"/>
      <c r="E449" s="182">
        <v>0</v>
      </c>
      <c r="F449" s="182">
        <v>19847</v>
      </c>
      <c r="G449" s="182">
        <v>10461</v>
      </c>
      <c r="H449" s="182">
        <v>0</v>
      </c>
      <c r="I449" s="67"/>
      <c r="J449" s="195"/>
      <c r="K449" s="199"/>
      <c r="L449" s="199"/>
      <c r="M449" s="199"/>
      <c r="N449" s="200"/>
      <c r="O449" s="200"/>
      <c r="P449" s="200"/>
      <c r="Q449" s="200"/>
    </row>
    <row r="450" spans="1:17" x14ac:dyDescent="0.2">
      <c r="A450" s="419" t="s">
        <v>281</v>
      </c>
      <c r="B450" s="426"/>
      <c r="C450" s="426"/>
      <c r="D450" s="426"/>
      <c r="E450" s="182">
        <v>0</v>
      </c>
      <c r="F450" s="182">
        <v>0</v>
      </c>
      <c r="G450" s="182">
        <v>752</v>
      </c>
      <c r="H450" s="182">
        <v>0</v>
      </c>
      <c r="I450" s="67"/>
      <c r="J450" s="195"/>
      <c r="K450" s="199"/>
      <c r="L450" s="199"/>
      <c r="M450" s="199"/>
      <c r="N450" s="200"/>
      <c r="O450" s="200"/>
      <c r="P450" s="200"/>
      <c r="Q450" s="200"/>
    </row>
    <row r="451" spans="1:17" ht="11.25" customHeight="1" x14ac:dyDescent="0.2">
      <c r="A451" s="419" t="s">
        <v>119</v>
      </c>
      <c r="B451" s="426"/>
      <c r="C451" s="426"/>
      <c r="D451" s="426"/>
      <c r="E451" s="182">
        <v>0</v>
      </c>
      <c r="F451" s="182">
        <v>0</v>
      </c>
      <c r="G451" s="182">
        <v>10444</v>
      </c>
      <c r="H451" s="182">
        <v>0</v>
      </c>
      <c r="I451" s="67"/>
      <c r="J451" s="195"/>
      <c r="K451" s="199"/>
      <c r="L451" s="199"/>
      <c r="M451" s="199"/>
      <c r="N451" s="200"/>
      <c r="O451" s="200"/>
      <c r="P451" s="200"/>
      <c r="Q451" s="200"/>
    </row>
    <row r="452" spans="1:17" ht="11.25" customHeight="1" x14ac:dyDescent="0.2">
      <c r="A452" s="419" t="s">
        <v>120</v>
      </c>
      <c r="B452" s="426"/>
      <c r="C452" s="426"/>
      <c r="D452" s="426"/>
      <c r="E452" s="182">
        <v>0</v>
      </c>
      <c r="F452" s="182">
        <v>0</v>
      </c>
      <c r="G452" s="182">
        <v>2721</v>
      </c>
      <c r="H452" s="182">
        <v>0</v>
      </c>
      <c r="I452" s="67"/>
      <c r="J452" s="195"/>
      <c r="K452" s="199"/>
      <c r="L452" s="199"/>
      <c r="M452" s="199"/>
      <c r="N452" s="200"/>
      <c r="O452" s="200"/>
      <c r="P452" s="200"/>
      <c r="Q452" s="200"/>
    </row>
    <row r="453" spans="1:17" ht="23.25" customHeight="1" x14ac:dyDescent="0.2">
      <c r="A453" s="427" t="s">
        <v>525</v>
      </c>
      <c r="B453" s="427"/>
      <c r="C453" s="427"/>
      <c r="D453" s="427"/>
      <c r="E453" s="182">
        <f>SUM(E454:E455)</f>
        <v>0</v>
      </c>
      <c r="F453" s="182">
        <f>SUM(F454:F455)</f>
        <v>3587</v>
      </c>
      <c r="G453" s="182">
        <f>SUM(G454:G455)</f>
        <v>7272</v>
      </c>
      <c r="H453" s="182">
        <f>SUM(H454:H455)</f>
        <v>0</v>
      </c>
      <c r="I453" s="67"/>
      <c r="J453" s="201"/>
      <c r="K453" s="201"/>
      <c r="L453" s="201"/>
      <c r="M453" s="201"/>
      <c r="N453" s="200"/>
      <c r="O453" s="200"/>
      <c r="P453" s="200"/>
      <c r="Q453" s="200"/>
    </row>
    <row r="454" spans="1:17" ht="23.25" customHeight="1" x14ac:dyDescent="0.2">
      <c r="A454" s="419" t="s">
        <v>134</v>
      </c>
      <c r="B454" s="426"/>
      <c r="C454" s="426"/>
      <c r="D454" s="426"/>
      <c r="E454" s="182">
        <v>0</v>
      </c>
      <c r="F454" s="182">
        <v>3587</v>
      </c>
      <c r="G454" s="182">
        <v>6726</v>
      </c>
      <c r="H454" s="182">
        <v>0</v>
      </c>
      <c r="I454" s="67"/>
      <c r="J454" s="195"/>
      <c r="K454" s="199"/>
      <c r="L454" s="199"/>
      <c r="M454" s="199"/>
      <c r="N454" s="200"/>
      <c r="O454" s="200"/>
      <c r="P454" s="200"/>
      <c r="Q454" s="200"/>
    </row>
    <row r="455" spans="1:17" x14ac:dyDescent="0.2">
      <c r="A455" s="419" t="s">
        <v>120</v>
      </c>
      <c r="B455" s="426"/>
      <c r="C455" s="426"/>
      <c r="D455" s="426"/>
      <c r="E455" s="182">
        <v>0</v>
      </c>
      <c r="F455" s="182">
        <v>0</v>
      </c>
      <c r="G455" s="182">
        <v>546</v>
      </c>
      <c r="H455" s="182">
        <v>0</v>
      </c>
      <c r="I455" s="67"/>
      <c r="J455" s="195"/>
      <c r="K455" s="199"/>
      <c r="L455" s="199"/>
      <c r="M455" s="199"/>
      <c r="N455" s="200"/>
      <c r="O455" s="200"/>
      <c r="P455" s="200"/>
      <c r="Q455" s="200"/>
    </row>
    <row r="456" spans="1:17" ht="23.25" customHeight="1" x14ac:dyDescent="0.2">
      <c r="A456" s="427" t="s">
        <v>526</v>
      </c>
      <c r="B456" s="427"/>
      <c r="C456" s="427"/>
      <c r="D456" s="427"/>
      <c r="E456" s="182">
        <f>SUM(E457:E460)</f>
        <v>0</v>
      </c>
      <c r="F456" s="182">
        <f>SUM(F457:F460)</f>
        <v>4548</v>
      </c>
      <c r="G456" s="182">
        <f>SUM(G457:G460)</f>
        <v>32628</v>
      </c>
      <c r="H456" s="182">
        <f>SUM(H457:H460)</f>
        <v>0</v>
      </c>
      <c r="I456" s="67"/>
      <c r="J456" s="201"/>
      <c r="K456" s="201"/>
      <c r="L456" s="201"/>
      <c r="M456" s="201"/>
      <c r="N456" s="200"/>
      <c r="O456" s="200"/>
      <c r="P456" s="200"/>
      <c r="Q456" s="200"/>
    </row>
    <row r="457" spans="1:17" ht="23.25" customHeight="1" x14ac:dyDescent="0.2">
      <c r="A457" s="419" t="s">
        <v>134</v>
      </c>
      <c r="B457" s="426"/>
      <c r="C457" s="426"/>
      <c r="D457" s="426"/>
      <c r="E457" s="182">
        <v>0</v>
      </c>
      <c r="F457" s="182">
        <v>4548</v>
      </c>
      <c r="G457" s="182">
        <v>13969</v>
      </c>
      <c r="H457" s="182">
        <v>0</v>
      </c>
      <c r="I457" s="67"/>
      <c r="J457" s="195"/>
      <c r="K457" s="199"/>
      <c r="L457" s="199"/>
      <c r="M457" s="199"/>
      <c r="N457" s="200"/>
      <c r="O457" s="200"/>
      <c r="P457" s="200"/>
      <c r="Q457" s="200"/>
    </row>
    <row r="458" spans="1:17" x14ac:dyDescent="0.2">
      <c r="A458" s="425" t="s">
        <v>281</v>
      </c>
      <c r="B458" s="420"/>
      <c r="C458" s="420"/>
      <c r="D458" s="420"/>
      <c r="E458" s="67">
        <v>0</v>
      </c>
      <c r="F458" s="67">
        <v>0</v>
      </c>
      <c r="G458" s="67">
        <v>9443</v>
      </c>
      <c r="H458" s="67">
        <v>0</v>
      </c>
      <c r="I458" s="67"/>
      <c r="J458" s="197"/>
      <c r="K458" s="196"/>
      <c r="L458" s="196"/>
      <c r="M458" s="196"/>
      <c r="N458" s="95"/>
      <c r="O458" s="95"/>
      <c r="P458" s="95"/>
      <c r="Q458" s="95"/>
    </row>
    <row r="459" spans="1:17" ht="11.25" customHeight="1" x14ac:dyDescent="0.2">
      <c r="A459" s="419" t="s">
        <v>119</v>
      </c>
      <c r="B459" s="420"/>
      <c r="C459" s="420"/>
      <c r="D459" s="420"/>
      <c r="E459" s="67">
        <v>0</v>
      </c>
      <c r="F459" s="67">
        <v>0</v>
      </c>
      <c r="G459" s="67">
        <v>6408</v>
      </c>
      <c r="H459" s="67">
        <v>0</v>
      </c>
      <c r="I459" s="67"/>
      <c r="J459" s="195"/>
      <c r="K459" s="196"/>
      <c r="L459" s="196"/>
      <c r="M459" s="196"/>
      <c r="N459" s="95"/>
      <c r="O459" s="95"/>
      <c r="P459" s="95"/>
      <c r="Q459" s="95"/>
    </row>
    <row r="460" spans="1:17" ht="11.25" customHeight="1" x14ac:dyDescent="0.2">
      <c r="A460" s="419" t="s">
        <v>120</v>
      </c>
      <c r="B460" s="420"/>
      <c r="C460" s="420"/>
      <c r="D460" s="420"/>
      <c r="E460" s="67">
        <v>0</v>
      </c>
      <c r="F460" s="67">
        <v>0</v>
      </c>
      <c r="G460" s="67">
        <v>2808</v>
      </c>
      <c r="H460" s="67">
        <v>0</v>
      </c>
      <c r="I460" s="67"/>
      <c r="J460" s="195"/>
      <c r="K460" s="196"/>
      <c r="L460" s="196"/>
      <c r="M460" s="196"/>
      <c r="N460" s="95"/>
      <c r="O460" s="95"/>
      <c r="P460" s="95"/>
      <c r="Q460" s="95"/>
    </row>
    <row r="461" spans="1:17" ht="23.25" customHeight="1" x14ac:dyDescent="0.2">
      <c r="A461" s="418" t="s">
        <v>527</v>
      </c>
      <c r="B461" s="418"/>
      <c r="C461" s="418"/>
      <c r="D461" s="418"/>
      <c r="E461" s="67">
        <f>SUM(E462:E463)</f>
        <v>0</v>
      </c>
      <c r="F461" s="67">
        <f>SUM(F462:F463)</f>
        <v>6584</v>
      </c>
      <c r="G461" s="67">
        <f>SUM(G462:G463)</f>
        <v>15133</v>
      </c>
      <c r="H461" s="67">
        <f>SUM(H462:H463)</f>
        <v>0</v>
      </c>
      <c r="I461" s="67"/>
      <c r="J461" s="100"/>
      <c r="K461" s="100"/>
      <c r="L461" s="100"/>
      <c r="M461" s="100"/>
      <c r="N461" s="95"/>
      <c r="O461" s="95"/>
      <c r="P461" s="95"/>
      <c r="Q461" s="95"/>
    </row>
    <row r="462" spans="1:17" ht="23.25" customHeight="1" x14ac:dyDescent="0.2">
      <c r="A462" s="419" t="s">
        <v>134</v>
      </c>
      <c r="B462" s="420"/>
      <c r="C462" s="420"/>
      <c r="D462" s="420"/>
      <c r="E462" s="67">
        <v>0</v>
      </c>
      <c r="F462" s="67">
        <v>6584</v>
      </c>
      <c r="G462" s="67">
        <v>13572</v>
      </c>
      <c r="H462" s="67">
        <v>0</v>
      </c>
      <c r="I462" s="67"/>
      <c r="J462" s="195"/>
      <c r="K462" s="196"/>
      <c r="L462" s="196"/>
      <c r="M462" s="196"/>
      <c r="N462" s="95"/>
      <c r="O462" s="95"/>
      <c r="P462" s="95"/>
      <c r="Q462" s="95"/>
    </row>
    <row r="463" spans="1:17" x14ac:dyDescent="0.2">
      <c r="A463" s="419" t="s">
        <v>120</v>
      </c>
      <c r="B463" s="420"/>
      <c r="C463" s="420"/>
      <c r="D463" s="420"/>
      <c r="E463" s="67">
        <v>0</v>
      </c>
      <c r="F463" s="67">
        <v>0</v>
      </c>
      <c r="G463" s="67">
        <v>1561</v>
      </c>
      <c r="H463" s="67">
        <v>0</v>
      </c>
      <c r="I463" s="67"/>
      <c r="J463" s="195"/>
      <c r="K463" s="196"/>
      <c r="L463" s="196"/>
      <c r="M463" s="196"/>
      <c r="N463" s="95"/>
      <c r="O463" s="95"/>
      <c r="P463" s="95"/>
      <c r="Q463" s="95"/>
    </row>
    <row r="464" spans="1:17" ht="23.25" customHeight="1" x14ac:dyDescent="0.2">
      <c r="A464" s="418" t="s">
        <v>528</v>
      </c>
      <c r="B464" s="418"/>
      <c r="C464" s="418"/>
      <c r="D464" s="418"/>
      <c r="E464" s="67">
        <f>SUM(E465:E467)</f>
        <v>0</v>
      </c>
      <c r="F464" s="67">
        <f>SUM(F465:F467)</f>
        <v>6984</v>
      </c>
      <c r="G464" s="67">
        <f>SUM(G465:G467)</f>
        <v>29994</v>
      </c>
      <c r="H464" s="67">
        <f>SUM(H465:H467)</f>
        <v>0</v>
      </c>
      <c r="I464" s="67"/>
      <c r="J464" s="100"/>
      <c r="K464" s="100"/>
      <c r="L464" s="100"/>
      <c r="M464" s="100"/>
      <c r="N464" s="95"/>
      <c r="O464" s="95"/>
      <c r="P464" s="95"/>
      <c r="Q464" s="95"/>
    </row>
    <row r="465" spans="1:17" ht="23.25" customHeight="1" x14ac:dyDescent="0.2">
      <c r="A465" s="419" t="s">
        <v>134</v>
      </c>
      <c r="B465" s="420"/>
      <c r="C465" s="420"/>
      <c r="D465" s="420"/>
      <c r="E465" s="67">
        <v>0</v>
      </c>
      <c r="F465" s="67">
        <v>6984</v>
      </c>
      <c r="G465" s="67">
        <v>24360</v>
      </c>
      <c r="H465" s="67">
        <v>0</v>
      </c>
      <c r="I465" s="67"/>
      <c r="J465" s="195"/>
      <c r="K465" s="196"/>
      <c r="L465" s="196"/>
      <c r="M465" s="196"/>
      <c r="N465" s="95"/>
      <c r="O465" s="95"/>
      <c r="P465" s="95"/>
      <c r="Q465" s="95"/>
    </row>
    <row r="466" spans="1:17" x14ac:dyDescent="0.2">
      <c r="A466" s="419" t="s">
        <v>119</v>
      </c>
      <c r="B466" s="420"/>
      <c r="C466" s="420"/>
      <c r="D466" s="420"/>
      <c r="E466" s="67">
        <v>0</v>
      </c>
      <c r="F466" s="67">
        <v>0</v>
      </c>
      <c r="G466" s="67">
        <v>0</v>
      </c>
      <c r="H466" s="67">
        <v>0</v>
      </c>
      <c r="I466" s="67"/>
      <c r="J466" s="195"/>
      <c r="K466" s="196"/>
      <c r="L466" s="196"/>
      <c r="M466" s="196"/>
      <c r="N466" s="95"/>
      <c r="O466" s="95"/>
      <c r="P466" s="95"/>
      <c r="Q466" s="95"/>
    </row>
    <row r="467" spans="1:17" ht="11.25" customHeight="1" x14ac:dyDescent="0.2">
      <c r="A467" s="419" t="s">
        <v>120</v>
      </c>
      <c r="B467" s="420"/>
      <c r="C467" s="420"/>
      <c r="D467" s="420"/>
      <c r="E467" s="67">
        <v>0</v>
      </c>
      <c r="F467" s="67">
        <v>0</v>
      </c>
      <c r="G467" s="67">
        <v>5634</v>
      </c>
      <c r="H467" s="67">
        <v>0</v>
      </c>
      <c r="I467" s="67"/>
      <c r="J467" s="195"/>
      <c r="K467" s="196"/>
      <c r="L467" s="196"/>
      <c r="M467" s="196"/>
      <c r="N467" s="95"/>
      <c r="O467" s="95"/>
      <c r="P467" s="95"/>
      <c r="Q467" s="95"/>
    </row>
    <row r="468" spans="1:17" ht="23.25" customHeight="1" x14ac:dyDescent="0.2">
      <c r="A468" s="418" t="s">
        <v>529</v>
      </c>
      <c r="B468" s="418"/>
      <c r="C468" s="418"/>
      <c r="D468" s="418"/>
      <c r="E468" s="67">
        <f>SUM(E469:E472)</f>
        <v>0</v>
      </c>
      <c r="F468" s="67">
        <f>SUM(F469:F472)</f>
        <v>0</v>
      </c>
      <c r="G468" s="67">
        <f>SUM(G469:G472)</f>
        <v>34831</v>
      </c>
      <c r="H468" s="67">
        <f>SUM(H469:H472)</f>
        <v>0</v>
      </c>
      <c r="I468" s="67"/>
      <c r="J468" s="100"/>
      <c r="K468" s="100"/>
      <c r="L468" s="100"/>
      <c r="M468" s="100"/>
      <c r="N468" s="95"/>
      <c r="O468" s="95"/>
      <c r="P468" s="95"/>
      <c r="Q468" s="95"/>
    </row>
    <row r="469" spans="1:17" ht="23.25" customHeight="1" x14ac:dyDescent="0.2">
      <c r="A469" s="419" t="s">
        <v>134</v>
      </c>
      <c r="B469" s="420"/>
      <c r="C469" s="420"/>
      <c r="D469" s="420"/>
      <c r="E469" s="67">
        <v>0</v>
      </c>
      <c r="F469" s="67">
        <v>0</v>
      </c>
      <c r="G469" s="67">
        <v>15921</v>
      </c>
      <c r="H469" s="67">
        <v>0</v>
      </c>
      <c r="I469" s="67"/>
      <c r="J469" s="195"/>
      <c r="K469" s="196"/>
      <c r="L469" s="196"/>
      <c r="M469" s="196"/>
      <c r="N469" s="95"/>
      <c r="O469" s="95"/>
      <c r="P469" s="95"/>
      <c r="Q469" s="95"/>
    </row>
    <row r="470" spans="1:17" x14ac:dyDescent="0.2">
      <c r="A470" s="425" t="s">
        <v>281</v>
      </c>
      <c r="B470" s="420"/>
      <c r="C470" s="420"/>
      <c r="D470" s="420"/>
      <c r="E470" s="67">
        <v>0</v>
      </c>
      <c r="F470" s="67">
        <v>0</v>
      </c>
      <c r="G470" s="67">
        <v>8729</v>
      </c>
      <c r="H470" s="67">
        <v>0</v>
      </c>
      <c r="I470" s="67"/>
      <c r="J470" s="197"/>
      <c r="K470" s="196"/>
      <c r="L470" s="196"/>
      <c r="M470" s="196"/>
      <c r="N470" s="95"/>
      <c r="O470" s="95"/>
      <c r="P470" s="95"/>
      <c r="Q470" s="95"/>
    </row>
    <row r="471" spans="1:17" ht="11.25" customHeight="1" x14ac:dyDescent="0.2">
      <c r="A471" s="419" t="s">
        <v>119</v>
      </c>
      <c r="B471" s="420"/>
      <c r="C471" s="420"/>
      <c r="D471" s="420"/>
      <c r="E471" s="67">
        <v>0</v>
      </c>
      <c r="F471" s="67">
        <v>0</v>
      </c>
      <c r="G471" s="67">
        <v>5673</v>
      </c>
      <c r="H471" s="67">
        <v>0</v>
      </c>
      <c r="I471" s="67"/>
      <c r="J471" s="195"/>
      <c r="K471" s="196"/>
      <c r="L471" s="196"/>
      <c r="M471" s="196"/>
      <c r="N471" s="95"/>
      <c r="O471" s="95"/>
      <c r="P471" s="95"/>
      <c r="Q471" s="95"/>
    </row>
    <row r="472" spans="1:17" ht="11.25" customHeight="1" x14ac:dyDescent="0.2">
      <c r="A472" s="419" t="s">
        <v>120</v>
      </c>
      <c r="B472" s="420"/>
      <c r="C472" s="420"/>
      <c r="D472" s="420"/>
      <c r="E472" s="67">
        <v>0</v>
      </c>
      <c r="F472" s="67">
        <v>0</v>
      </c>
      <c r="G472" s="67">
        <v>4508</v>
      </c>
      <c r="H472" s="67">
        <v>0</v>
      </c>
      <c r="I472" s="67"/>
      <c r="J472" s="195"/>
      <c r="K472" s="196"/>
      <c r="L472" s="196"/>
      <c r="M472" s="196"/>
      <c r="N472" s="95"/>
      <c r="O472" s="95"/>
      <c r="P472" s="95"/>
      <c r="Q472" s="95"/>
    </row>
    <row r="473" spans="1:17" ht="23.25" customHeight="1" x14ac:dyDescent="0.2">
      <c r="A473" s="416" t="s">
        <v>530</v>
      </c>
      <c r="B473" s="416"/>
      <c r="C473" s="416"/>
      <c r="D473" s="416"/>
      <c r="E473" s="81">
        <f>SUM(E474:E477)</f>
        <v>0</v>
      </c>
      <c r="F473" s="81">
        <f>SUM(F474:F477)</f>
        <v>17423</v>
      </c>
      <c r="G473" s="81">
        <f>SUM(G474:G477)</f>
        <v>11120</v>
      </c>
      <c r="H473" s="81">
        <f>SUM(H474:H477)</f>
        <v>0</v>
      </c>
      <c r="I473" s="67"/>
      <c r="J473" s="198"/>
      <c r="K473" s="198"/>
      <c r="L473" s="198"/>
      <c r="M473" s="198"/>
      <c r="N473" s="202"/>
      <c r="O473" s="202"/>
      <c r="P473" s="202"/>
      <c r="Q473" s="202"/>
    </row>
    <row r="474" spans="1:17" ht="23.25" customHeight="1" x14ac:dyDescent="0.2">
      <c r="A474" s="425" t="s">
        <v>134</v>
      </c>
      <c r="B474" s="426"/>
      <c r="C474" s="426"/>
      <c r="D474" s="426"/>
      <c r="E474" s="81">
        <v>0</v>
      </c>
      <c r="F474" s="81">
        <v>17423</v>
      </c>
      <c r="G474" s="81">
        <v>10248</v>
      </c>
      <c r="H474" s="81">
        <v>0</v>
      </c>
      <c r="I474" s="67"/>
      <c r="J474" s="197"/>
      <c r="K474" s="199"/>
      <c r="L474" s="199"/>
      <c r="M474" s="199"/>
      <c r="N474" s="202"/>
      <c r="O474" s="202"/>
      <c r="P474" s="202"/>
      <c r="Q474" s="202"/>
    </row>
    <row r="475" spans="1:17" x14ac:dyDescent="0.2">
      <c r="A475" s="425" t="s">
        <v>281</v>
      </c>
      <c r="B475" s="426"/>
      <c r="C475" s="426"/>
      <c r="D475" s="426"/>
      <c r="E475" s="81">
        <v>0</v>
      </c>
      <c r="F475" s="81">
        <v>0</v>
      </c>
      <c r="G475" s="81">
        <v>0</v>
      </c>
      <c r="H475" s="81">
        <v>0</v>
      </c>
      <c r="I475" s="67"/>
      <c r="J475" s="197"/>
      <c r="K475" s="199"/>
      <c r="L475" s="199"/>
      <c r="M475" s="199"/>
      <c r="N475" s="202"/>
      <c r="O475" s="202"/>
      <c r="P475" s="202"/>
      <c r="Q475" s="202"/>
    </row>
    <row r="476" spans="1:17" ht="11.25" customHeight="1" x14ac:dyDescent="0.2">
      <c r="A476" s="425" t="s">
        <v>119</v>
      </c>
      <c r="B476" s="426"/>
      <c r="C476" s="426"/>
      <c r="D476" s="426"/>
      <c r="E476" s="81">
        <v>0</v>
      </c>
      <c r="F476" s="81">
        <v>0</v>
      </c>
      <c r="G476" s="81">
        <v>0</v>
      </c>
      <c r="H476" s="81">
        <v>0</v>
      </c>
      <c r="I476" s="67"/>
      <c r="J476" s="197"/>
      <c r="K476" s="199"/>
      <c r="L476" s="199"/>
      <c r="M476" s="199"/>
      <c r="N476" s="202"/>
      <c r="O476" s="202"/>
      <c r="P476" s="202"/>
      <c r="Q476" s="202"/>
    </row>
    <row r="477" spans="1:17" ht="11.25" customHeight="1" x14ac:dyDescent="0.2">
      <c r="A477" s="425" t="s">
        <v>120</v>
      </c>
      <c r="B477" s="426"/>
      <c r="C477" s="426"/>
      <c r="D477" s="426"/>
      <c r="E477" s="81">
        <v>0</v>
      </c>
      <c r="F477" s="81">
        <v>0</v>
      </c>
      <c r="G477" s="81">
        <v>872</v>
      </c>
      <c r="H477" s="81">
        <v>0</v>
      </c>
      <c r="I477" s="67"/>
      <c r="J477" s="197"/>
      <c r="K477" s="199"/>
      <c r="L477" s="199"/>
      <c r="M477" s="199"/>
      <c r="N477" s="202"/>
      <c r="O477" s="202"/>
      <c r="P477" s="202"/>
      <c r="Q477" s="202"/>
    </row>
    <row r="478" spans="1:17" ht="23.25" customHeight="1" x14ac:dyDescent="0.2">
      <c r="A478" s="416" t="s">
        <v>531</v>
      </c>
      <c r="B478" s="416"/>
      <c r="C478" s="416"/>
      <c r="D478" s="416"/>
      <c r="E478" s="81">
        <f>SUM(E479:E482)</f>
        <v>0</v>
      </c>
      <c r="F478" s="81">
        <f>SUM(F479:F482)</f>
        <v>4042</v>
      </c>
      <c r="G478" s="81">
        <f>SUM(G479:G482)</f>
        <v>62683</v>
      </c>
      <c r="H478" s="81">
        <f>SUM(H479:H482)</f>
        <v>0</v>
      </c>
      <c r="I478" s="67"/>
      <c r="J478" s="198"/>
      <c r="K478" s="198"/>
      <c r="L478" s="198"/>
      <c r="M478" s="198"/>
      <c r="N478" s="202"/>
      <c r="O478" s="202"/>
      <c r="P478" s="202"/>
      <c r="Q478" s="202"/>
    </row>
    <row r="479" spans="1:17" ht="23.25" customHeight="1" x14ac:dyDescent="0.2">
      <c r="A479" s="425" t="s">
        <v>134</v>
      </c>
      <c r="B479" s="426"/>
      <c r="C479" s="426"/>
      <c r="D479" s="426"/>
      <c r="E479" s="81">
        <v>0</v>
      </c>
      <c r="F479" s="81">
        <v>4042</v>
      </c>
      <c r="G479" s="81">
        <v>53008</v>
      </c>
      <c r="H479" s="81">
        <v>0</v>
      </c>
      <c r="I479" s="67"/>
      <c r="J479" s="197"/>
      <c r="K479" s="199"/>
      <c r="L479" s="199"/>
      <c r="M479" s="199"/>
      <c r="N479" s="202"/>
      <c r="O479" s="202"/>
      <c r="P479" s="202"/>
      <c r="Q479" s="202"/>
    </row>
    <row r="480" spans="1:17" x14ac:dyDescent="0.2">
      <c r="A480" s="425" t="s">
        <v>281</v>
      </c>
      <c r="B480" s="426"/>
      <c r="C480" s="426"/>
      <c r="D480" s="426"/>
      <c r="E480" s="81">
        <v>0</v>
      </c>
      <c r="F480" s="81">
        <v>0</v>
      </c>
      <c r="G480" s="81">
        <v>0</v>
      </c>
      <c r="H480" s="81">
        <v>0</v>
      </c>
      <c r="I480" s="67"/>
      <c r="J480" s="197"/>
      <c r="K480" s="199"/>
      <c r="L480" s="199"/>
      <c r="M480" s="199"/>
      <c r="N480" s="202"/>
      <c r="O480" s="202"/>
      <c r="P480" s="202"/>
      <c r="Q480" s="202"/>
    </row>
    <row r="481" spans="1:17" ht="11.25" customHeight="1" x14ac:dyDescent="0.2">
      <c r="A481" s="425" t="s">
        <v>119</v>
      </c>
      <c r="B481" s="426"/>
      <c r="C481" s="426"/>
      <c r="D481" s="426"/>
      <c r="E481" s="81">
        <v>0</v>
      </c>
      <c r="F481" s="81">
        <v>0</v>
      </c>
      <c r="G481" s="81">
        <v>1575</v>
      </c>
      <c r="H481" s="81">
        <v>0</v>
      </c>
      <c r="I481" s="67"/>
      <c r="J481" s="197"/>
      <c r="K481" s="199"/>
      <c r="L481" s="199"/>
      <c r="M481" s="199"/>
      <c r="N481" s="202"/>
      <c r="O481" s="202"/>
      <c r="P481" s="202"/>
      <c r="Q481" s="202"/>
    </row>
    <row r="482" spans="1:17" ht="11.25" customHeight="1" x14ac:dyDescent="0.2">
      <c r="A482" s="425" t="s">
        <v>120</v>
      </c>
      <c r="B482" s="426"/>
      <c r="C482" s="426"/>
      <c r="D482" s="426"/>
      <c r="E482" s="81">
        <v>0</v>
      </c>
      <c r="F482" s="81">
        <v>0</v>
      </c>
      <c r="G482" s="81">
        <v>8100</v>
      </c>
      <c r="H482" s="81">
        <v>0</v>
      </c>
      <c r="I482" s="67"/>
      <c r="J482" s="197"/>
      <c r="K482" s="199"/>
      <c r="L482" s="199"/>
      <c r="M482" s="199"/>
      <c r="N482" s="202"/>
      <c r="O482" s="202"/>
      <c r="P482" s="202"/>
      <c r="Q482" s="202"/>
    </row>
    <row r="483" spans="1:17" ht="23.25" customHeight="1" x14ac:dyDescent="0.2">
      <c r="A483" s="416" t="s">
        <v>532</v>
      </c>
      <c r="B483" s="416"/>
      <c r="C483" s="416"/>
      <c r="D483" s="416"/>
      <c r="E483" s="81">
        <f>SUM(E484:E486)</f>
        <v>0</v>
      </c>
      <c r="F483" s="81">
        <f>SUM(F484:F486)</f>
        <v>0</v>
      </c>
      <c r="G483" s="81">
        <f>SUM(G484:G486)</f>
        <v>4725</v>
      </c>
      <c r="H483" s="81">
        <f>SUM(H484:H486)</f>
        <v>0</v>
      </c>
      <c r="I483" s="67"/>
      <c r="J483" s="198"/>
      <c r="K483" s="198"/>
      <c r="L483" s="198"/>
      <c r="M483" s="198"/>
      <c r="N483" s="202"/>
      <c r="O483" s="202"/>
      <c r="P483" s="202"/>
      <c r="Q483" s="202"/>
    </row>
    <row r="484" spans="1:17" ht="23.25" customHeight="1" x14ac:dyDescent="0.2">
      <c r="A484" s="425" t="s">
        <v>134</v>
      </c>
      <c r="B484" s="426"/>
      <c r="C484" s="426"/>
      <c r="D484" s="426"/>
      <c r="E484" s="81">
        <v>0</v>
      </c>
      <c r="F484" s="81">
        <v>0</v>
      </c>
      <c r="G484" s="81">
        <v>4465</v>
      </c>
      <c r="H484" s="81">
        <v>0</v>
      </c>
      <c r="I484" s="67"/>
      <c r="J484" s="197"/>
      <c r="K484" s="199"/>
      <c r="L484" s="199"/>
      <c r="M484" s="199"/>
      <c r="N484" s="202"/>
      <c r="O484" s="202"/>
      <c r="P484" s="202"/>
      <c r="Q484" s="202"/>
    </row>
    <row r="485" spans="1:17" x14ac:dyDescent="0.2">
      <c r="A485" s="425" t="s">
        <v>119</v>
      </c>
      <c r="B485" s="426"/>
      <c r="C485" s="426"/>
      <c r="D485" s="426"/>
      <c r="E485" s="81">
        <v>0</v>
      </c>
      <c r="F485" s="81">
        <v>0</v>
      </c>
      <c r="G485" s="81">
        <v>0</v>
      </c>
      <c r="H485" s="81">
        <v>0</v>
      </c>
      <c r="I485" s="67"/>
      <c r="J485" s="197"/>
      <c r="K485" s="199"/>
      <c r="L485" s="199"/>
      <c r="M485" s="199"/>
      <c r="N485" s="202"/>
      <c r="O485" s="202"/>
      <c r="P485" s="202"/>
      <c r="Q485" s="202"/>
    </row>
    <row r="486" spans="1:17" ht="11.25" customHeight="1" x14ac:dyDescent="0.2">
      <c r="A486" s="425" t="s">
        <v>120</v>
      </c>
      <c r="B486" s="426"/>
      <c r="C486" s="426"/>
      <c r="D486" s="426"/>
      <c r="E486" s="81">
        <v>0</v>
      </c>
      <c r="F486" s="81">
        <v>0</v>
      </c>
      <c r="G486" s="81">
        <v>260</v>
      </c>
      <c r="H486" s="81">
        <v>0</v>
      </c>
      <c r="I486" s="67"/>
      <c r="J486" s="197"/>
      <c r="K486" s="199"/>
      <c r="L486" s="199"/>
      <c r="M486" s="199"/>
      <c r="N486" s="202"/>
      <c r="O486" s="202"/>
      <c r="P486" s="202"/>
      <c r="Q486" s="202"/>
    </row>
    <row r="487" spans="1:17" ht="23.25" customHeight="1" x14ac:dyDescent="0.2">
      <c r="A487" s="416" t="s">
        <v>533</v>
      </c>
      <c r="B487" s="416"/>
      <c r="C487" s="416"/>
      <c r="D487" s="416"/>
      <c r="E487" s="81">
        <f>SUM(E488:E489)</f>
        <v>0</v>
      </c>
      <c r="F487" s="81">
        <f>SUM(F488:F489)</f>
        <v>0</v>
      </c>
      <c r="G487" s="81">
        <f>SUM(G488:G489)</f>
        <v>19137</v>
      </c>
      <c r="H487" s="81">
        <f>SUM(H488:H489)</f>
        <v>0</v>
      </c>
      <c r="I487" s="67"/>
      <c r="J487" s="198"/>
      <c r="K487" s="198"/>
      <c r="L487" s="198"/>
      <c r="M487" s="198"/>
      <c r="N487" s="202"/>
      <c r="O487" s="202"/>
      <c r="P487" s="202"/>
      <c r="Q487" s="202"/>
    </row>
    <row r="488" spans="1:17" ht="23.25" customHeight="1" x14ac:dyDescent="0.2">
      <c r="A488" s="425" t="s">
        <v>134</v>
      </c>
      <c r="B488" s="426"/>
      <c r="C488" s="426"/>
      <c r="D488" s="426"/>
      <c r="E488" s="81">
        <v>0</v>
      </c>
      <c r="F488" s="81">
        <v>0</v>
      </c>
      <c r="G488" s="81">
        <v>16269</v>
      </c>
      <c r="H488" s="81">
        <v>0</v>
      </c>
      <c r="I488" s="67"/>
      <c r="J488" s="197"/>
      <c r="K488" s="199"/>
      <c r="L488" s="199"/>
      <c r="M488" s="199"/>
      <c r="N488" s="202"/>
      <c r="O488" s="202"/>
      <c r="P488" s="202"/>
      <c r="Q488" s="202"/>
    </row>
    <row r="489" spans="1:17" x14ac:dyDescent="0.2">
      <c r="A489" s="419" t="s">
        <v>120</v>
      </c>
      <c r="B489" s="420"/>
      <c r="C489" s="420"/>
      <c r="D489" s="420"/>
      <c r="E489" s="67">
        <v>0</v>
      </c>
      <c r="F489" s="67">
        <v>0</v>
      </c>
      <c r="G489" s="67">
        <v>2868</v>
      </c>
      <c r="H489" s="67">
        <v>0</v>
      </c>
      <c r="I489" s="67"/>
      <c r="J489" s="195"/>
      <c r="K489" s="196"/>
      <c r="L489" s="196"/>
      <c r="M489" s="196"/>
      <c r="N489" s="95"/>
      <c r="O489" s="95"/>
      <c r="P489" s="95"/>
      <c r="Q489" s="95"/>
    </row>
    <row r="490" spans="1:17" ht="23.25" customHeight="1" x14ac:dyDescent="0.2">
      <c r="A490" s="418" t="s">
        <v>534</v>
      </c>
      <c r="B490" s="418"/>
      <c r="C490" s="418"/>
      <c r="D490" s="418"/>
      <c r="E490" s="67">
        <f>SUM(E491:E494)</f>
        <v>0</v>
      </c>
      <c r="F490" s="67">
        <f>SUM(F491:F494)</f>
        <v>12603</v>
      </c>
      <c r="G490" s="67">
        <f>SUM(G491:G494)</f>
        <v>28995</v>
      </c>
      <c r="H490" s="67">
        <f>SUM(H491:H494)</f>
        <v>0</v>
      </c>
      <c r="I490" s="67"/>
      <c r="J490" s="100"/>
      <c r="K490" s="100"/>
      <c r="L490" s="100"/>
      <c r="M490" s="100"/>
      <c r="N490" s="95"/>
      <c r="O490" s="95"/>
      <c r="P490" s="95"/>
      <c r="Q490" s="95"/>
    </row>
    <row r="491" spans="1:17" ht="23.25" customHeight="1" x14ac:dyDescent="0.2">
      <c r="A491" s="419" t="s">
        <v>134</v>
      </c>
      <c r="B491" s="420"/>
      <c r="C491" s="420"/>
      <c r="D491" s="420"/>
      <c r="E491" s="67">
        <v>0</v>
      </c>
      <c r="F491" s="67">
        <v>12603</v>
      </c>
      <c r="G491" s="67">
        <v>18640</v>
      </c>
      <c r="H491" s="67">
        <v>0</v>
      </c>
      <c r="I491" s="67"/>
      <c r="J491" s="195"/>
      <c r="K491" s="196"/>
      <c r="L491" s="196"/>
      <c r="M491" s="196"/>
      <c r="N491" s="95"/>
      <c r="O491" s="95"/>
      <c r="P491" s="95"/>
      <c r="Q491" s="95"/>
    </row>
    <row r="492" spans="1:17" x14ac:dyDescent="0.2">
      <c r="A492" s="425" t="s">
        <v>281</v>
      </c>
      <c r="B492" s="420"/>
      <c r="C492" s="420"/>
      <c r="D492" s="420"/>
      <c r="E492" s="67">
        <v>0</v>
      </c>
      <c r="F492" s="67">
        <v>0</v>
      </c>
      <c r="G492" s="67">
        <v>5642</v>
      </c>
      <c r="H492" s="67">
        <v>0</v>
      </c>
      <c r="I492" s="67"/>
      <c r="J492" s="197"/>
      <c r="K492" s="196"/>
      <c r="L492" s="196"/>
      <c r="M492" s="196"/>
      <c r="N492" s="95"/>
      <c r="O492" s="95"/>
      <c r="P492" s="95"/>
      <c r="Q492" s="95"/>
    </row>
    <row r="493" spans="1:17" ht="11.25" customHeight="1" x14ac:dyDescent="0.2">
      <c r="A493" s="419" t="s">
        <v>119</v>
      </c>
      <c r="B493" s="420"/>
      <c r="C493" s="420"/>
      <c r="D493" s="420"/>
      <c r="E493" s="67">
        <v>0</v>
      </c>
      <c r="F493" s="67">
        <v>0</v>
      </c>
      <c r="G493" s="67">
        <v>3601</v>
      </c>
      <c r="H493" s="67">
        <v>0</v>
      </c>
      <c r="I493" s="67"/>
      <c r="J493" s="195"/>
      <c r="K493" s="196"/>
      <c r="L493" s="196"/>
      <c r="M493" s="196"/>
      <c r="N493" s="95"/>
      <c r="O493" s="95"/>
      <c r="P493" s="95"/>
      <c r="Q493" s="95"/>
    </row>
    <row r="494" spans="1:17" ht="11.25" customHeight="1" x14ac:dyDescent="0.2">
      <c r="A494" s="419" t="s">
        <v>120</v>
      </c>
      <c r="B494" s="420"/>
      <c r="C494" s="420"/>
      <c r="D494" s="420"/>
      <c r="E494" s="67">
        <v>0</v>
      </c>
      <c r="F494" s="67">
        <v>0</v>
      </c>
      <c r="G494" s="67">
        <v>1112</v>
      </c>
      <c r="H494" s="67">
        <v>0</v>
      </c>
      <c r="I494" s="67"/>
      <c r="J494" s="195"/>
      <c r="K494" s="196"/>
      <c r="L494" s="196"/>
      <c r="M494" s="196"/>
      <c r="N494" s="95"/>
      <c r="O494" s="95"/>
      <c r="P494" s="95"/>
      <c r="Q494" s="95"/>
    </row>
    <row r="495" spans="1:17" ht="23.25" customHeight="1" x14ac:dyDescent="0.2">
      <c r="A495" s="418" t="s">
        <v>535</v>
      </c>
      <c r="B495" s="418"/>
      <c r="C495" s="418"/>
      <c r="D495" s="418"/>
      <c r="E495" s="67">
        <f>SUM(E496:E497)</f>
        <v>0</v>
      </c>
      <c r="F495" s="67">
        <f>SUM(F496:F497)</f>
        <v>10193</v>
      </c>
      <c r="G495" s="67">
        <f>SUM(G496:G497)</f>
        <v>16754</v>
      </c>
      <c r="H495" s="67">
        <f>SUM(H496:H497)</f>
        <v>0</v>
      </c>
      <c r="I495" s="67"/>
      <c r="J495" s="100"/>
      <c r="K495" s="100"/>
      <c r="L495" s="100"/>
      <c r="M495" s="100"/>
      <c r="N495" s="95"/>
      <c r="O495" s="95"/>
      <c r="P495" s="95"/>
      <c r="Q495" s="95"/>
    </row>
    <row r="496" spans="1:17" ht="23.25" customHeight="1" x14ac:dyDescent="0.2">
      <c r="A496" s="419" t="s">
        <v>134</v>
      </c>
      <c r="B496" s="420"/>
      <c r="C496" s="420"/>
      <c r="D496" s="420"/>
      <c r="E496" s="67">
        <v>0</v>
      </c>
      <c r="F496" s="67">
        <v>10193</v>
      </c>
      <c r="G496" s="67">
        <v>15032</v>
      </c>
      <c r="H496" s="67">
        <v>0</v>
      </c>
      <c r="I496" s="67"/>
      <c r="J496" s="195"/>
      <c r="K496" s="196"/>
      <c r="L496" s="196"/>
      <c r="M496" s="196"/>
      <c r="N496" s="95"/>
      <c r="O496" s="95"/>
      <c r="P496" s="95"/>
      <c r="Q496" s="95"/>
    </row>
    <row r="497" spans="1:17" x14ac:dyDescent="0.2">
      <c r="A497" s="419" t="s">
        <v>120</v>
      </c>
      <c r="B497" s="420"/>
      <c r="C497" s="420"/>
      <c r="D497" s="420"/>
      <c r="E497" s="67">
        <v>0</v>
      </c>
      <c r="F497" s="67">
        <v>0</v>
      </c>
      <c r="G497" s="67">
        <v>1722</v>
      </c>
      <c r="H497" s="67">
        <v>0</v>
      </c>
      <c r="I497" s="67"/>
      <c r="J497" s="195"/>
      <c r="K497" s="196"/>
      <c r="L497" s="196"/>
      <c r="M497" s="196"/>
      <c r="N497" s="95"/>
      <c r="O497" s="95"/>
      <c r="P497" s="95"/>
      <c r="Q497" s="95"/>
    </row>
    <row r="498" spans="1:17" ht="23.25" customHeight="1" x14ac:dyDescent="0.2">
      <c r="A498" s="418" t="s">
        <v>536</v>
      </c>
      <c r="B498" s="418"/>
      <c r="C498" s="418"/>
      <c r="D498" s="418"/>
      <c r="E498" s="67">
        <f>SUM(E499:E502)</f>
        <v>0</v>
      </c>
      <c r="F498" s="67">
        <f>SUM(F499:F502)</f>
        <v>3681</v>
      </c>
      <c r="G498" s="67">
        <f>SUM(G499:G502)</f>
        <v>106587</v>
      </c>
      <c r="H498" s="67">
        <f>SUM(H499:H502)</f>
        <v>0</v>
      </c>
      <c r="I498" s="67"/>
      <c r="J498" s="100"/>
      <c r="K498" s="100"/>
      <c r="L498" s="100"/>
      <c r="M498" s="100"/>
      <c r="N498" s="95"/>
      <c r="O498" s="95"/>
      <c r="P498" s="95"/>
      <c r="Q498" s="95"/>
    </row>
    <row r="499" spans="1:17" ht="23.25" customHeight="1" x14ac:dyDescent="0.2">
      <c r="A499" s="419" t="s">
        <v>134</v>
      </c>
      <c r="B499" s="420"/>
      <c r="C499" s="420"/>
      <c r="D499" s="420"/>
      <c r="E499" s="67">
        <v>0</v>
      </c>
      <c r="F499" s="67">
        <v>3681</v>
      </c>
      <c r="G499" s="67">
        <v>81678</v>
      </c>
      <c r="H499" s="67">
        <v>0</v>
      </c>
      <c r="I499" s="67"/>
      <c r="J499" s="195"/>
      <c r="K499" s="196"/>
      <c r="L499" s="196"/>
      <c r="M499" s="196"/>
      <c r="N499" s="95"/>
      <c r="O499" s="95"/>
      <c r="P499" s="95"/>
      <c r="Q499" s="95"/>
    </row>
    <row r="500" spans="1:17" x14ac:dyDescent="0.2">
      <c r="A500" s="425" t="s">
        <v>281</v>
      </c>
      <c r="B500" s="420"/>
      <c r="C500" s="420"/>
      <c r="D500" s="420"/>
      <c r="E500" s="67">
        <v>0</v>
      </c>
      <c r="F500" s="67">
        <v>0</v>
      </c>
      <c r="G500" s="67">
        <v>11770</v>
      </c>
      <c r="H500" s="67">
        <v>0</v>
      </c>
      <c r="I500" s="67"/>
      <c r="J500" s="197"/>
      <c r="K500" s="196"/>
      <c r="L500" s="196"/>
      <c r="M500" s="196"/>
      <c r="N500" s="95"/>
      <c r="O500" s="95"/>
      <c r="P500" s="95"/>
      <c r="Q500" s="95"/>
    </row>
    <row r="501" spans="1:17" ht="11.25" customHeight="1" x14ac:dyDescent="0.2">
      <c r="A501" s="419" t="s">
        <v>119</v>
      </c>
      <c r="B501" s="420"/>
      <c r="C501" s="420"/>
      <c r="D501" s="420"/>
      <c r="E501" s="67">
        <v>0</v>
      </c>
      <c r="F501" s="67">
        <v>0</v>
      </c>
      <c r="G501" s="67">
        <v>6422</v>
      </c>
      <c r="H501" s="67">
        <v>0</v>
      </c>
      <c r="I501" s="67"/>
      <c r="J501" s="195"/>
      <c r="K501" s="196"/>
      <c r="L501" s="196"/>
      <c r="M501" s="196"/>
      <c r="N501" s="95"/>
      <c r="O501" s="95"/>
      <c r="P501" s="95"/>
      <c r="Q501" s="95"/>
    </row>
    <row r="502" spans="1:17" ht="11.25" customHeight="1" x14ac:dyDescent="0.2">
      <c r="A502" s="419" t="s">
        <v>120</v>
      </c>
      <c r="B502" s="420"/>
      <c r="C502" s="420"/>
      <c r="D502" s="420"/>
      <c r="E502" s="67">
        <v>0</v>
      </c>
      <c r="F502" s="67">
        <v>0</v>
      </c>
      <c r="G502" s="67">
        <v>6717</v>
      </c>
      <c r="H502" s="67">
        <v>0</v>
      </c>
      <c r="I502" s="67"/>
      <c r="J502" s="195"/>
      <c r="K502" s="196"/>
      <c r="L502" s="196"/>
      <c r="M502" s="196"/>
      <c r="N502" s="95"/>
      <c r="O502" s="95"/>
      <c r="P502" s="95"/>
      <c r="Q502" s="95"/>
    </row>
    <row r="503" spans="1:17" ht="23.25" customHeight="1" x14ac:dyDescent="0.2">
      <c r="A503" s="418" t="s">
        <v>537</v>
      </c>
      <c r="B503" s="418"/>
      <c r="C503" s="418"/>
      <c r="D503" s="418"/>
      <c r="E503" s="67">
        <f>SUM(E504:E507)</f>
        <v>0</v>
      </c>
      <c r="F503" s="67">
        <f>SUM(F504:F507)</f>
        <v>215188</v>
      </c>
      <c r="G503" s="67">
        <f>SUM(G504:G507)</f>
        <v>80844</v>
      </c>
      <c r="H503" s="67">
        <f>SUM(H504:H507)</f>
        <v>0</v>
      </c>
      <c r="I503" s="67"/>
      <c r="J503" s="100"/>
      <c r="K503" s="100"/>
      <c r="L503" s="100"/>
      <c r="M503" s="100"/>
      <c r="N503" s="95"/>
      <c r="O503" s="95"/>
      <c r="P503" s="95"/>
      <c r="Q503" s="95"/>
    </row>
    <row r="504" spans="1:17" ht="23.25" customHeight="1" x14ac:dyDescent="0.2">
      <c r="A504" s="419" t="s">
        <v>134</v>
      </c>
      <c r="B504" s="420"/>
      <c r="C504" s="420"/>
      <c r="D504" s="420"/>
      <c r="E504" s="67">
        <v>0</v>
      </c>
      <c r="F504" s="67">
        <v>186109</v>
      </c>
      <c r="G504" s="67">
        <v>61463</v>
      </c>
      <c r="H504" s="67">
        <v>0</v>
      </c>
      <c r="I504" s="67"/>
      <c r="J504" s="195"/>
      <c r="K504" s="196"/>
      <c r="L504" s="196"/>
      <c r="M504" s="196"/>
      <c r="N504" s="95"/>
      <c r="O504" s="95"/>
      <c r="P504" s="95"/>
      <c r="Q504" s="95"/>
    </row>
    <row r="505" spans="1:17" x14ac:dyDescent="0.2">
      <c r="A505" s="425" t="s">
        <v>281</v>
      </c>
      <c r="B505" s="420"/>
      <c r="C505" s="420"/>
      <c r="D505" s="420"/>
      <c r="E505" s="67">
        <v>0</v>
      </c>
      <c r="F505" s="67">
        <v>5920</v>
      </c>
      <c r="G505" s="67">
        <v>5926</v>
      </c>
      <c r="H505" s="67">
        <v>0</v>
      </c>
      <c r="I505" s="67"/>
      <c r="J505" s="197"/>
      <c r="K505" s="196"/>
      <c r="L505" s="196"/>
      <c r="M505" s="196"/>
      <c r="N505" s="95"/>
      <c r="O505" s="95"/>
      <c r="P505" s="95"/>
      <c r="Q505" s="95"/>
    </row>
    <row r="506" spans="1:17" ht="11.25" customHeight="1" x14ac:dyDescent="0.2">
      <c r="A506" s="419" t="s">
        <v>119</v>
      </c>
      <c r="B506" s="420"/>
      <c r="C506" s="420"/>
      <c r="D506" s="420"/>
      <c r="E506" s="67">
        <v>0</v>
      </c>
      <c r="F506" s="67">
        <v>14955</v>
      </c>
      <c r="G506" s="67">
        <v>7760</v>
      </c>
      <c r="H506" s="67">
        <v>0</v>
      </c>
      <c r="I506" s="67"/>
      <c r="J506" s="195"/>
      <c r="K506" s="196"/>
      <c r="L506" s="196"/>
      <c r="M506" s="196"/>
      <c r="N506" s="95"/>
      <c r="O506" s="95"/>
      <c r="P506" s="95"/>
      <c r="Q506" s="95"/>
    </row>
    <row r="507" spans="1:17" ht="11.25" customHeight="1" x14ac:dyDescent="0.2">
      <c r="A507" s="419" t="s">
        <v>120</v>
      </c>
      <c r="B507" s="420"/>
      <c r="C507" s="420"/>
      <c r="D507" s="420"/>
      <c r="E507" s="67">
        <v>0</v>
      </c>
      <c r="F507" s="67">
        <v>8204</v>
      </c>
      <c r="G507" s="67">
        <v>5695</v>
      </c>
      <c r="H507" s="67">
        <v>0</v>
      </c>
      <c r="I507" s="67"/>
      <c r="J507" s="195"/>
      <c r="K507" s="196"/>
      <c r="L507" s="196"/>
      <c r="M507" s="196"/>
      <c r="N507" s="95"/>
      <c r="O507" s="95"/>
      <c r="P507" s="95"/>
      <c r="Q507" s="95"/>
    </row>
    <row r="508" spans="1:17" ht="23.25" customHeight="1" x14ac:dyDescent="0.2">
      <c r="A508" s="418" t="s">
        <v>538</v>
      </c>
      <c r="B508" s="418"/>
      <c r="C508" s="418"/>
      <c r="D508" s="418"/>
      <c r="E508" s="67">
        <f>SUM(E509:E511)</f>
        <v>0</v>
      </c>
      <c r="F508" s="67">
        <f>SUM(F509:F511)</f>
        <v>12616</v>
      </c>
      <c r="G508" s="67">
        <f>SUM(G509:G511)</f>
        <v>17288</v>
      </c>
      <c r="H508" s="67">
        <f>SUM(H509:H511)</f>
        <v>0</v>
      </c>
      <c r="I508" s="67"/>
      <c r="J508" s="100"/>
      <c r="K508" s="100"/>
      <c r="L508" s="100"/>
      <c r="M508" s="100"/>
      <c r="N508" s="95"/>
      <c r="O508" s="95"/>
      <c r="P508" s="95"/>
      <c r="Q508" s="95"/>
    </row>
    <row r="509" spans="1:17" ht="23.25" customHeight="1" x14ac:dyDescent="0.2">
      <c r="A509" s="419" t="s">
        <v>134</v>
      </c>
      <c r="B509" s="426"/>
      <c r="C509" s="426"/>
      <c r="D509" s="426"/>
      <c r="E509" s="182">
        <v>0</v>
      </c>
      <c r="F509" s="182">
        <v>12616</v>
      </c>
      <c r="G509" s="182">
        <v>15820</v>
      </c>
      <c r="H509" s="182">
        <v>0</v>
      </c>
      <c r="I509" s="67"/>
      <c r="J509" s="195"/>
      <c r="K509" s="199"/>
      <c r="L509" s="199"/>
      <c r="M509" s="199"/>
      <c r="N509" s="200"/>
      <c r="O509" s="200"/>
      <c r="P509" s="200"/>
      <c r="Q509" s="200"/>
    </row>
    <row r="510" spans="1:17" x14ac:dyDescent="0.2">
      <c r="A510" s="419" t="s">
        <v>119</v>
      </c>
      <c r="B510" s="426"/>
      <c r="C510" s="426"/>
      <c r="D510" s="426"/>
      <c r="E510" s="182">
        <v>0</v>
      </c>
      <c r="F510" s="182">
        <v>0</v>
      </c>
      <c r="G510" s="182">
        <v>0</v>
      </c>
      <c r="H510" s="182">
        <v>0</v>
      </c>
      <c r="I510" s="67"/>
      <c r="J510" s="195"/>
      <c r="K510" s="199"/>
      <c r="L510" s="199"/>
      <c r="M510" s="199"/>
      <c r="N510" s="200"/>
      <c r="O510" s="200"/>
      <c r="P510" s="200"/>
      <c r="Q510" s="200"/>
    </row>
    <row r="511" spans="1:17" ht="11.25" customHeight="1" x14ac:dyDescent="0.2">
      <c r="A511" s="419" t="s">
        <v>120</v>
      </c>
      <c r="B511" s="426"/>
      <c r="C511" s="426"/>
      <c r="D511" s="426"/>
      <c r="E511" s="182">
        <v>0</v>
      </c>
      <c r="F511" s="182">
        <v>0</v>
      </c>
      <c r="G511" s="182">
        <v>1468</v>
      </c>
      <c r="H511" s="182">
        <v>0</v>
      </c>
      <c r="I511" s="67"/>
      <c r="J511" s="195"/>
      <c r="K511" s="199"/>
      <c r="L511" s="199"/>
      <c r="M511" s="199"/>
      <c r="N511" s="200"/>
      <c r="O511" s="200"/>
      <c r="P511" s="200"/>
      <c r="Q511" s="200"/>
    </row>
    <row r="512" spans="1:17" ht="23.25" customHeight="1" x14ac:dyDescent="0.2">
      <c r="A512" s="427" t="s">
        <v>539</v>
      </c>
      <c r="B512" s="427"/>
      <c r="C512" s="427"/>
      <c r="D512" s="427"/>
      <c r="E512" s="182">
        <f>SUM(E513:E515)</f>
        <v>0</v>
      </c>
      <c r="F512" s="182">
        <f>SUM(F513:F515)</f>
        <v>12828</v>
      </c>
      <c r="G512" s="182">
        <f>SUM(G513:G515)</f>
        <v>10724</v>
      </c>
      <c r="H512" s="182">
        <f>SUM(H513:H515)</f>
        <v>0</v>
      </c>
      <c r="I512" s="67"/>
      <c r="J512" s="201"/>
      <c r="K512" s="201"/>
      <c r="L512" s="201"/>
      <c r="M512" s="201"/>
      <c r="N512" s="200"/>
      <c r="O512" s="200"/>
      <c r="P512" s="200"/>
      <c r="Q512" s="200"/>
    </row>
    <row r="513" spans="1:17" ht="23.25" customHeight="1" x14ac:dyDescent="0.2">
      <c r="A513" s="419" t="s">
        <v>134</v>
      </c>
      <c r="B513" s="426"/>
      <c r="C513" s="426"/>
      <c r="D513" s="426"/>
      <c r="E513" s="182">
        <v>0</v>
      </c>
      <c r="F513" s="182">
        <v>12828</v>
      </c>
      <c r="G513" s="182">
        <v>9077</v>
      </c>
      <c r="H513" s="182">
        <v>0</v>
      </c>
      <c r="I513" s="67"/>
      <c r="J513" s="195"/>
      <c r="K513" s="199"/>
      <c r="L513" s="199"/>
      <c r="M513" s="199"/>
      <c r="N513" s="200"/>
      <c r="O513" s="200"/>
      <c r="P513" s="200"/>
      <c r="Q513" s="200"/>
    </row>
    <row r="514" spans="1:17" x14ac:dyDescent="0.2">
      <c r="A514" s="419" t="s">
        <v>119</v>
      </c>
      <c r="B514" s="426"/>
      <c r="C514" s="426"/>
      <c r="D514" s="426"/>
      <c r="E514" s="182">
        <v>0</v>
      </c>
      <c r="F514" s="182">
        <v>0</v>
      </c>
      <c r="G514" s="182">
        <v>0</v>
      </c>
      <c r="H514" s="182">
        <v>0</v>
      </c>
      <c r="I514" s="67"/>
      <c r="J514" s="195"/>
      <c r="K514" s="199"/>
      <c r="L514" s="199"/>
      <c r="M514" s="199"/>
      <c r="N514" s="200"/>
      <c r="O514" s="200"/>
      <c r="P514" s="200"/>
      <c r="Q514" s="200"/>
    </row>
    <row r="515" spans="1:17" ht="11.25" customHeight="1" x14ac:dyDescent="0.2">
      <c r="A515" s="419" t="s">
        <v>120</v>
      </c>
      <c r="B515" s="426"/>
      <c r="C515" s="426"/>
      <c r="D515" s="426"/>
      <c r="E515" s="182">
        <v>0</v>
      </c>
      <c r="F515" s="182">
        <v>0</v>
      </c>
      <c r="G515" s="182">
        <v>1647</v>
      </c>
      <c r="H515" s="182">
        <v>0</v>
      </c>
      <c r="I515" s="67"/>
      <c r="J515" s="195"/>
      <c r="K515" s="199"/>
      <c r="L515" s="199"/>
      <c r="M515" s="199"/>
      <c r="N515" s="200"/>
      <c r="O515" s="200"/>
      <c r="P515" s="200"/>
      <c r="Q515" s="200"/>
    </row>
    <row r="516" spans="1:17" ht="23.25" customHeight="1" x14ac:dyDescent="0.2">
      <c r="A516" s="427" t="s">
        <v>540</v>
      </c>
      <c r="B516" s="427"/>
      <c r="C516" s="427"/>
      <c r="D516" s="427"/>
      <c r="E516" s="182">
        <f>SUM(E517:E520)</f>
        <v>0</v>
      </c>
      <c r="F516" s="182">
        <f>SUM(F517:F520)</f>
        <v>26754</v>
      </c>
      <c r="G516" s="182">
        <f>SUM(G517:G520)</f>
        <v>49296</v>
      </c>
      <c r="H516" s="182">
        <f>SUM(H517:H520)</f>
        <v>0</v>
      </c>
      <c r="I516" s="67"/>
      <c r="J516" s="201"/>
      <c r="K516" s="201"/>
      <c r="L516" s="201"/>
      <c r="M516" s="201"/>
      <c r="N516" s="200"/>
      <c r="O516" s="200"/>
      <c r="P516" s="200"/>
      <c r="Q516" s="200"/>
    </row>
    <row r="517" spans="1:17" ht="23.25" customHeight="1" x14ac:dyDescent="0.2">
      <c r="A517" s="419" t="s">
        <v>134</v>
      </c>
      <c r="B517" s="420"/>
      <c r="C517" s="420"/>
      <c r="D517" s="420"/>
      <c r="E517" s="67">
        <v>0</v>
      </c>
      <c r="F517" s="67">
        <v>26754</v>
      </c>
      <c r="G517" s="67">
        <v>32217</v>
      </c>
      <c r="H517" s="67">
        <v>0</v>
      </c>
      <c r="I517" s="67"/>
      <c r="J517" s="195"/>
      <c r="K517" s="196"/>
      <c r="L517" s="196"/>
      <c r="M517" s="196"/>
      <c r="N517" s="95"/>
      <c r="O517" s="95"/>
      <c r="P517" s="95"/>
      <c r="Q517" s="95"/>
    </row>
    <row r="518" spans="1:17" x14ac:dyDescent="0.2">
      <c r="A518" s="425" t="s">
        <v>281</v>
      </c>
      <c r="B518" s="420"/>
      <c r="C518" s="420"/>
      <c r="D518" s="420"/>
      <c r="E518" s="67">
        <v>0</v>
      </c>
      <c r="F518" s="67">
        <v>0</v>
      </c>
      <c r="G518" s="67">
        <v>5367</v>
      </c>
      <c r="H518" s="67">
        <v>0</v>
      </c>
      <c r="I518" s="67"/>
      <c r="J518" s="197"/>
      <c r="K518" s="196"/>
      <c r="L518" s="196"/>
      <c r="M518" s="196"/>
      <c r="N518" s="95"/>
      <c r="O518" s="95"/>
      <c r="P518" s="95"/>
      <c r="Q518" s="95"/>
    </row>
    <row r="519" spans="1:17" ht="11.25" customHeight="1" x14ac:dyDescent="0.2">
      <c r="A519" s="419" t="s">
        <v>119</v>
      </c>
      <c r="B519" s="420"/>
      <c r="C519" s="420"/>
      <c r="D519" s="420"/>
      <c r="E519" s="67">
        <v>0</v>
      </c>
      <c r="F519" s="67">
        <v>0</v>
      </c>
      <c r="G519" s="67">
        <v>9114</v>
      </c>
      <c r="H519" s="67">
        <v>0</v>
      </c>
      <c r="I519" s="67"/>
      <c r="J519" s="195"/>
      <c r="K519" s="196"/>
      <c r="L519" s="196"/>
      <c r="M519" s="196"/>
      <c r="N519" s="95"/>
      <c r="O519" s="95"/>
      <c r="P519" s="95"/>
      <c r="Q519" s="95"/>
    </row>
    <row r="520" spans="1:17" ht="11.25" customHeight="1" x14ac:dyDescent="0.2">
      <c r="A520" s="419" t="s">
        <v>120</v>
      </c>
      <c r="B520" s="420"/>
      <c r="C520" s="420"/>
      <c r="D520" s="420"/>
      <c r="E520" s="67">
        <v>0</v>
      </c>
      <c r="F520" s="67">
        <v>0</v>
      </c>
      <c r="G520" s="67">
        <v>2598</v>
      </c>
      <c r="H520" s="67">
        <v>0</v>
      </c>
      <c r="I520" s="67"/>
      <c r="J520" s="195"/>
      <c r="K520" s="196"/>
      <c r="L520" s="196"/>
      <c r="M520" s="196"/>
      <c r="N520" s="95"/>
      <c r="O520" s="95"/>
      <c r="P520" s="95"/>
      <c r="Q520" s="95"/>
    </row>
    <row r="521" spans="1:17" ht="23.25" customHeight="1" x14ac:dyDescent="0.2">
      <c r="A521" s="418" t="s">
        <v>541</v>
      </c>
      <c r="B521" s="418"/>
      <c r="C521" s="418"/>
      <c r="D521" s="418"/>
      <c r="E521" s="67">
        <f>SUM(E522:E525)</f>
        <v>0</v>
      </c>
      <c r="F521" s="67">
        <f>SUM(F522:F525)</f>
        <v>8773</v>
      </c>
      <c r="G521" s="67">
        <f>SUM(G522:G525)</f>
        <v>33977</v>
      </c>
      <c r="H521" s="67">
        <f>SUM(H522:H525)</f>
        <v>0</v>
      </c>
      <c r="I521" s="67"/>
      <c r="J521" s="100"/>
      <c r="K521" s="100"/>
      <c r="L521" s="100"/>
      <c r="M521" s="100"/>
      <c r="N521" s="95"/>
      <c r="O521" s="95"/>
      <c r="P521" s="95"/>
      <c r="Q521" s="95"/>
    </row>
    <row r="522" spans="1:17" ht="23.25" customHeight="1" x14ac:dyDescent="0.2">
      <c r="A522" s="419" t="s">
        <v>134</v>
      </c>
      <c r="B522" s="420"/>
      <c r="C522" s="420"/>
      <c r="D522" s="420"/>
      <c r="E522" s="67">
        <v>0</v>
      </c>
      <c r="F522" s="67">
        <v>8773</v>
      </c>
      <c r="G522" s="67">
        <v>19899</v>
      </c>
      <c r="H522" s="67">
        <v>0</v>
      </c>
      <c r="I522" s="67"/>
      <c r="J522" s="195"/>
      <c r="K522" s="196"/>
      <c r="L522" s="196"/>
      <c r="M522" s="196"/>
      <c r="N522" s="95"/>
      <c r="O522" s="95"/>
      <c r="P522" s="95"/>
      <c r="Q522" s="95"/>
    </row>
    <row r="523" spans="1:17" x14ac:dyDescent="0.2">
      <c r="A523" s="425" t="s">
        <v>281</v>
      </c>
      <c r="B523" s="420"/>
      <c r="C523" s="420"/>
      <c r="D523" s="420"/>
      <c r="E523" s="67">
        <v>0</v>
      </c>
      <c r="F523" s="67">
        <v>0</v>
      </c>
      <c r="G523" s="67">
        <v>3070</v>
      </c>
      <c r="H523" s="67">
        <v>0</v>
      </c>
      <c r="I523" s="67"/>
      <c r="J523" s="197"/>
      <c r="K523" s="196"/>
      <c r="L523" s="196"/>
      <c r="M523" s="196"/>
      <c r="N523" s="95"/>
      <c r="O523" s="95"/>
      <c r="P523" s="95"/>
      <c r="Q523" s="95"/>
    </row>
    <row r="524" spans="1:17" ht="11.25" customHeight="1" x14ac:dyDescent="0.2">
      <c r="A524" s="419" t="s">
        <v>119</v>
      </c>
      <c r="B524" s="420"/>
      <c r="C524" s="420"/>
      <c r="D524" s="420"/>
      <c r="E524" s="67">
        <v>0</v>
      </c>
      <c r="F524" s="67">
        <v>0</v>
      </c>
      <c r="G524" s="67">
        <v>8969</v>
      </c>
      <c r="H524" s="67">
        <v>0</v>
      </c>
      <c r="I524" s="67"/>
      <c r="J524" s="195"/>
      <c r="K524" s="196"/>
      <c r="L524" s="196"/>
      <c r="M524" s="196"/>
      <c r="N524" s="95"/>
      <c r="O524" s="95"/>
      <c r="P524" s="95"/>
      <c r="Q524" s="95"/>
    </row>
    <row r="525" spans="1:17" ht="11.25" customHeight="1" x14ac:dyDescent="0.2">
      <c r="A525" s="419" t="s">
        <v>120</v>
      </c>
      <c r="B525" s="420"/>
      <c r="C525" s="420"/>
      <c r="D525" s="420"/>
      <c r="E525" s="67">
        <v>0</v>
      </c>
      <c r="F525" s="67">
        <v>0</v>
      </c>
      <c r="G525" s="67">
        <v>2039</v>
      </c>
      <c r="H525" s="67">
        <v>0</v>
      </c>
      <c r="I525" s="67"/>
      <c r="J525" s="195"/>
      <c r="K525" s="196"/>
      <c r="L525" s="196"/>
      <c r="M525" s="196"/>
      <c r="N525" s="95"/>
      <c r="O525" s="95"/>
      <c r="P525" s="95"/>
      <c r="Q525" s="95"/>
    </row>
    <row r="526" spans="1:17" ht="23.25" customHeight="1" x14ac:dyDescent="0.2">
      <c r="A526" s="418" t="s">
        <v>542</v>
      </c>
      <c r="B526" s="418"/>
      <c r="C526" s="418"/>
      <c r="D526" s="418"/>
      <c r="E526" s="67">
        <f>SUM(E527:E530)</f>
        <v>0</v>
      </c>
      <c r="F526" s="67">
        <f>SUM(F527:F530)</f>
        <v>38502</v>
      </c>
      <c r="G526" s="67">
        <f>SUM(G527:G530)</f>
        <v>39284</v>
      </c>
      <c r="H526" s="67">
        <f>SUM(H527:H530)</f>
        <v>0</v>
      </c>
      <c r="I526" s="67"/>
      <c r="J526" s="100"/>
      <c r="K526" s="100"/>
      <c r="L526" s="100"/>
      <c r="M526" s="100"/>
      <c r="N526" s="95"/>
      <c r="O526" s="95"/>
      <c r="P526" s="95"/>
      <c r="Q526" s="95"/>
    </row>
    <row r="527" spans="1:17" ht="23.25" customHeight="1" x14ac:dyDescent="0.2">
      <c r="A527" s="419" t="s">
        <v>134</v>
      </c>
      <c r="B527" s="420"/>
      <c r="C527" s="420"/>
      <c r="D527" s="420"/>
      <c r="E527" s="67">
        <v>0</v>
      </c>
      <c r="F527" s="67">
        <v>38502</v>
      </c>
      <c r="G527" s="67">
        <v>30919</v>
      </c>
      <c r="H527" s="67">
        <v>0</v>
      </c>
      <c r="I527" s="67"/>
      <c r="J527" s="195"/>
      <c r="K527" s="196"/>
      <c r="L527" s="196"/>
      <c r="M527" s="196"/>
      <c r="N527" s="95"/>
      <c r="O527" s="95"/>
      <c r="P527" s="95"/>
      <c r="Q527" s="95"/>
    </row>
    <row r="528" spans="1:17" x14ac:dyDescent="0.2">
      <c r="A528" s="425" t="s">
        <v>281</v>
      </c>
      <c r="B528" s="420"/>
      <c r="C528" s="420"/>
      <c r="D528" s="420"/>
      <c r="E528" s="67">
        <v>0</v>
      </c>
      <c r="F528" s="67">
        <v>0</v>
      </c>
      <c r="G528" s="67">
        <v>2912</v>
      </c>
      <c r="H528" s="67">
        <v>0</v>
      </c>
      <c r="I528" s="67"/>
      <c r="J528" s="197"/>
      <c r="K528" s="196"/>
      <c r="L528" s="196"/>
      <c r="M528" s="196"/>
      <c r="N528" s="95"/>
      <c r="O528" s="95"/>
      <c r="P528" s="95"/>
      <c r="Q528" s="95"/>
    </row>
    <row r="529" spans="1:17" ht="11.25" customHeight="1" x14ac:dyDescent="0.2">
      <c r="A529" s="419" t="s">
        <v>119</v>
      </c>
      <c r="B529" s="420"/>
      <c r="C529" s="420"/>
      <c r="D529" s="420"/>
      <c r="E529" s="67">
        <v>0</v>
      </c>
      <c r="F529" s="67">
        <v>0</v>
      </c>
      <c r="G529" s="67">
        <v>3600</v>
      </c>
      <c r="H529" s="67">
        <v>0</v>
      </c>
      <c r="I529" s="67"/>
      <c r="J529" s="195"/>
      <c r="K529" s="196"/>
      <c r="L529" s="196"/>
      <c r="M529" s="196"/>
      <c r="N529" s="95"/>
      <c r="O529" s="95"/>
      <c r="P529" s="95"/>
      <c r="Q529" s="95"/>
    </row>
    <row r="530" spans="1:17" ht="11.25" customHeight="1" x14ac:dyDescent="0.2">
      <c r="A530" s="419" t="s">
        <v>120</v>
      </c>
      <c r="B530" s="420"/>
      <c r="C530" s="420"/>
      <c r="D530" s="420"/>
      <c r="E530" s="67">
        <v>0</v>
      </c>
      <c r="F530" s="67">
        <v>0</v>
      </c>
      <c r="G530" s="67">
        <v>1853</v>
      </c>
      <c r="H530" s="67">
        <v>0</v>
      </c>
      <c r="I530" s="67"/>
      <c r="J530" s="195"/>
      <c r="K530" s="196"/>
      <c r="L530" s="196"/>
      <c r="M530" s="196"/>
      <c r="N530" s="95"/>
      <c r="O530" s="95"/>
      <c r="P530" s="95"/>
      <c r="Q530" s="95"/>
    </row>
    <row r="531" spans="1:17" ht="23.25" customHeight="1" x14ac:dyDescent="0.2">
      <c r="A531" s="418" t="s">
        <v>543</v>
      </c>
      <c r="B531" s="418"/>
      <c r="C531" s="418"/>
      <c r="D531" s="418"/>
      <c r="E531" s="67">
        <f>SUM(E532:E535)</f>
        <v>0</v>
      </c>
      <c r="F531" s="67">
        <f>SUM(F532:F535)</f>
        <v>5852</v>
      </c>
      <c r="G531" s="67">
        <f>SUM(G532:G535)</f>
        <v>117470</v>
      </c>
      <c r="H531" s="67">
        <f>SUM(H532:H535)</f>
        <v>0</v>
      </c>
      <c r="I531" s="67"/>
      <c r="J531" s="100"/>
      <c r="K531" s="100"/>
      <c r="L531" s="100"/>
      <c r="M531" s="100"/>
      <c r="N531" s="95"/>
      <c r="O531" s="95"/>
      <c r="P531" s="95"/>
      <c r="Q531" s="95"/>
    </row>
    <row r="532" spans="1:17" ht="23.25" customHeight="1" x14ac:dyDescent="0.2">
      <c r="A532" s="419" t="s">
        <v>134</v>
      </c>
      <c r="B532" s="420"/>
      <c r="C532" s="420"/>
      <c r="D532" s="420"/>
      <c r="E532" s="67">
        <v>0</v>
      </c>
      <c r="F532" s="67">
        <v>5852</v>
      </c>
      <c r="G532" s="67">
        <v>69583</v>
      </c>
      <c r="H532" s="67">
        <v>0</v>
      </c>
      <c r="I532" s="67"/>
      <c r="J532" s="195"/>
      <c r="K532" s="196"/>
      <c r="L532" s="196"/>
      <c r="M532" s="196"/>
      <c r="N532" s="95"/>
      <c r="O532" s="95"/>
      <c r="P532" s="95"/>
      <c r="Q532" s="95"/>
    </row>
    <row r="533" spans="1:17" x14ac:dyDescent="0.2">
      <c r="A533" s="425" t="s">
        <v>281</v>
      </c>
      <c r="B533" s="420"/>
      <c r="C533" s="420"/>
      <c r="D533" s="420"/>
      <c r="E533" s="67">
        <v>0</v>
      </c>
      <c r="F533" s="67">
        <v>0</v>
      </c>
      <c r="G533" s="67">
        <v>30596</v>
      </c>
      <c r="H533" s="67">
        <v>0</v>
      </c>
      <c r="I533" s="67"/>
      <c r="J533" s="197"/>
      <c r="K533" s="196"/>
      <c r="L533" s="196"/>
      <c r="M533" s="196"/>
      <c r="N533" s="95"/>
      <c r="O533" s="95"/>
      <c r="P533" s="95"/>
      <c r="Q533" s="95"/>
    </row>
    <row r="534" spans="1:17" ht="11.25" customHeight="1" x14ac:dyDescent="0.2">
      <c r="A534" s="419" t="s">
        <v>119</v>
      </c>
      <c r="B534" s="420"/>
      <c r="C534" s="420"/>
      <c r="D534" s="420"/>
      <c r="E534" s="67">
        <v>0</v>
      </c>
      <c r="F534" s="67">
        <v>0</v>
      </c>
      <c r="G534" s="67">
        <v>10236</v>
      </c>
      <c r="H534" s="67">
        <v>0</v>
      </c>
      <c r="I534" s="67"/>
      <c r="J534" s="195"/>
      <c r="K534" s="196"/>
      <c r="L534" s="196"/>
      <c r="M534" s="196"/>
      <c r="N534" s="95"/>
      <c r="O534" s="95"/>
      <c r="P534" s="95"/>
      <c r="Q534" s="95"/>
    </row>
    <row r="535" spans="1:17" ht="11.25" customHeight="1" x14ac:dyDescent="0.2">
      <c r="A535" s="419" t="s">
        <v>120</v>
      </c>
      <c r="B535" s="420"/>
      <c r="C535" s="420"/>
      <c r="D535" s="420"/>
      <c r="E535" s="67">
        <v>0</v>
      </c>
      <c r="F535" s="67">
        <v>0</v>
      </c>
      <c r="G535" s="67">
        <v>7055</v>
      </c>
      <c r="H535" s="67">
        <v>0</v>
      </c>
      <c r="I535" s="67"/>
      <c r="J535" s="195"/>
      <c r="K535" s="196"/>
      <c r="L535" s="196"/>
      <c r="M535" s="196"/>
      <c r="N535" s="95"/>
      <c r="O535" s="95"/>
      <c r="P535" s="95"/>
      <c r="Q535" s="95"/>
    </row>
    <row r="536" spans="1:17" ht="23.25" customHeight="1" x14ac:dyDescent="0.2">
      <c r="A536" s="418" t="s">
        <v>544</v>
      </c>
      <c r="B536" s="418"/>
      <c r="C536" s="418"/>
      <c r="D536" s="418"/>
      <c r="E536" s="67">
        <f>SUM(E537:E539)</f>
        <v>0</v>
      </c>
      <c r="F536" s="67">
        <f>SUM(F537:F539)</f>
        <v>4700</v>
      </c>
      <c r="G536" s="67">
        <f>SUM(G537:G539)</f>
        <v>55347</v>
      </c>
      <c r="H536" s="67">
        <f>SUM(H537:H539)</f>
        <v>0</v>
      </c>
      <c r="I536" s="67"/>
      <c r="J536" s="100"/>
      <c r="K536" s="100"/>
      <c r="L536" s="100"/>
      <c r="M536" s="100"/>
      <c r="N536" s="95"/>
      <c r="O536" s="95"/>
      <c r="P536" s="95"/>
      <c r="Q536" s="95"/>
    </row>
    <row r="537" spans="1:17" ht="23.25" customHeight="1" x14ac:dyDescent="0.2">
      <c r="A537" s="419" t="s">
        <v>134</v>
      </c>
      <c r="B537" s="420"/>
      <c r="C537" s="420"/>
      <c r="D537" s="420"/>
      <c r="E537" s="67">
        <v>0</v>
      </c>
      <c r="F537" s="67">
        <v>4700</v>
      </c>
      <c r="G537" s="67">
        <v>51837</v>
      </c>
      <c r="H537" s="67">
        <v>0</v>
      </c>
      <c r="I537" s="67"/>
      <c r="J537" s="195"/>
      <c r="K537" s="196"/>
      <c r="L537" s="196"/>
      <c r="M537" s="196"/>
      <c r="N537" s="95"/>
      <c r="O537" s="95"/>
      <c r="P537" s="95"/>
      <c r="Q537" s="95"/>
    </row>
    <row r="538" spans="1:17" x14ac:dyDescent="0.2">
      <c r="A538" s="419" t="s">
        <v>119</v>
      </c>
      <c r="B538" s="420"/>
      <c r="C538" s="420"/>
      <c r="D538" s="420"/>
      <c r="E538" s="67">
        <v>0</v>
      </c>
      <c r="F538" s="67">
        <v>0</v>
      </c>
      <c r="G538" s="67">
        <v>0</v>
      </c>
      <c r="H538" s="67">
        <v>0</v>
      </c>
      <c r="I538" s="67"/>
      <c r="J538" s="195"/>
      <c r="K538" s="196"/>
      <c r="L538" s="196"/>
      <c r="M538" s="196"/>
      <c r="N538" s="95"/>
      <c r="O538" s="95"/>
      <c r="P538" s="95"/>
      <c r="Q538" s="95"/>
    </row>
    <row r="539" spans="1:17" ht="11.25" customHeight="1" x14ac:dyDescent="0.2">
      <c r="A539" s="419" t="s">
        <v>120</v>
      </c>
      <c r="B539" s="420"/>
      <c r="C539" s="420"/>
      <c r="D539" s="420"/>
      <c r="E539" s="67">
        <v>0</v>
      </c>
      <c r="F539" s="67">
        <v>0</v>
      </c>
      <c r="G539" s="67">
        <v>3510</v>
      </c>
      <c r="H539" s="67">
        <v>0</v>
      </c>
      <c r="I539" s="67"/>
      <c r="J539" s="195"/>
      <c r="K539" s="196"/>
      <c r="L539" s="196"/>
      <c r="M539" s="196"/>
      <c r="N539" s="95"/>
      <c r="O539" s="95"/>
      <c r="P539" s="95"/>
      <c r="Q539" s="95"/>
    </row>
    <row r="540" spans="1:17" ht="23.25" customHeight="1" x14ac:dyDescent="0.2">
      <c r="A540" s="418" t="s">
        <v>545</v>
      </c>
      <c r="B540" s="418"/>
      <c r="C540" s="418"/>
      <c r="D540" s="418"/>
      <c r="E540" s="67">
        <f>SUM(E541:E542)</f>
        <v>0</v>
      </c>
      <c r="F540" s="67">
        <f>SUM(F541:F542)</f>
        <v>5159</v>
      </c>
      <c r="G540" s="67">
        <f>SUM(G541:G542)</f>
        <v>4074</v>
      </c>
      <c r="H540" s="67">
        <f>SUM(H541:H542)</f>
        <v>0</v>
      </c>
      <c r="I540" s="67"/>
      <c r="J540" s="100"/>
      <c r="K540" s="100"/>
      <c r="L540" s="100"/>
      <c r="M540" s="100"/>
      <c r="N540" s="95"/>
      <c r="O540" s="95"/>
      <c r="P540" s="95"/>
      <c r="Q540" s="95"/>
    </row>
    <row r="541" spans="1:17" ht="23.25" customHeight="1" x14ac:dyDescent="0.2">
      <c r="A541" s="419" t="s">
        <v>134</v>
      </c>
      <c r="B541" s="426"/>
      <c r="C541" s="426"/>
      <c r="D541" s="426"/>
      <c r="E541" s="182">
        <v>0</v>
      </c>
      <c r="F541" s="182">
        <v>5159</v>
      </c>
      <c r="G541" s="182">
        <v>4066</v>
      </c>
      <c r="H541" s="182">
        <v>0</v>
      </c>
      <c r="I541" s="67"/>
      <c r="J541" s="195"/>
      <c r="K541" s="199"/>
      <c r="L541" s="199"/>
      <c r="M541" s="199"/>
      <c r="N541" s="200"/>
      <c r="O541" s="200"/>
      <c r="P541" s="200"/>
      <c r="Q541" s="200"/>
    </row>
    <row r="542" spans="1:17" x14ac:dyDescent="0.2">
      <c r="A542" s="419" t="s">
        <v>120</v>
      </c>
      <c r="B542" s="426"/>
      <c r="C542" s="426"/>
      <c r="D542" s="426"/>
      <c r="E542" s="182">
        <v>0</v>
      </c>
      <c r="F542" s="182">
        <v>0</v>
      </c>
      <c r="G542" s="182">
        <v>8</v>
      </c>
      <c r="H542" s="182">
        <v>0</v>
      </c>
      <c r="I542" s="67"/>
      <c r="J542" s="195"/>
      <c r="K542" s="199"/>
      <c r="L542" s="199"/>
      <c r="M542" s="199"/>
      <c r="N542" s="200"/>
      <c r="O542" s="200"/>
      <c r="P542" s="200"/>
      <c r="Q542" s="200"/>
    </row>
    <row r="543" spans="1:17" ht="23.25" customHeight="1" x14ac:dyDescent="0.2">
      <c r="A543" s="427" t="s">
        <v>546</v>
      </c>
      <c r="B543" s="427"/>
      <c r="C543" s="427"/>
      <c r="D543" s="427"/>
      <c r="E543" s="182">
        <f>SUM(E544:E545)</f>
        <v>0</v>
      </c>
      <c r="F543" s="182">
        <f>SUM(F544:F545)</f>
        <v>20634</v>
      </c>
      <c r="G543" s="182">
        <f>SUM(G544:G545)</f>
        <v>10870</v>
      </c>
      <c r="H543" s="182">
        <f>SUM(H544:H545)</f>
        <v>0</v>
      </c>
      <c r="I543" s="67"/>
      <c r="J543" s="201"/>
      <c r="K543" s="201"/>
      <c r="L543" s="201"/>
      <c r="M543" s="201"/>
      <c r="N543" s="200"/>
      <c r="O543" s="200"/>
      <c r="P543" s="200"/>
      <c r="Q543" s="200"/>
    </row>
    <row r="544" spans="1:17" ht="23.25" customHeight="1" x14ac:dyDescent="0.2">
      <c r="A544" s="419" t="s">
        <v>134</v>
      </c>
      <c r="B544" s="426"/>
      <c r="C544" s="426"/>
      <c r="D544" s="426"/>
      <c r="E544" s="182">
        <v>0</v>
      </c>
      <c r="F544" s="182">
        <v>20634</v>
      </c>
      <c r="G544" s="182">
        <v>9373</v>
      </c>
      <c r="H544" s="182">
        <v>0</v>
      </c>
      <c r="I544" s="67"/>
      <c r="J544" s="195"/>
      <c r="K544" s="199"/>
      <c r="L544" s="199"/>
      <c r="M544" s="199"/>
      <c r="N544" s="200"/>
      <c r="O544" s="200"/>
      <c r="P544" s="200"/>
      <c r="Q544" s="200"/>
    </row>
    <row r="545" spans="1:17" x14ac:dyDescent="0.2">
      <c r="A545" s="419" t="s">
        <v>120</v>
      </c>
      <c r="B545" s="426"/>
      <c r="C545" s="426"/>
      <c r="D545" s="426"/>
      <c r="E545" s="182">
        <v>0</v>
      </c>
      <c r="F545" s="182">
        <v>0</v>
      </c>
      <c r="G545" s="182">
        <v>1497</v>
      </c>
      <c r="H545" s="182">
        <v>0</v>
      </c>
      <c r="I545" s="67"/>
      <c r="J545" s="195"/>
      <c r="K545" s="199"/>
      <c r="L545" s="199"/>
      <c r="M545" s="199"/>
      <c r="N545" s="200"/>
      <c r="O545" s="200"/>
      <c r="P545" s="200"/>
      <c r="Q545" s="200"/>
    </row>
    <row r="546" spans="1:17" ht="23.25" customHeight="1" x14ac:dyDescent="0.2">
      <c r="A546" s="416" t="s">
        <v>547</v>
      </c>
      <c r="B546" s="416"/>
      <c r="C546" s="416"/>
      <c r="D546" s="416"/>
      <c r="E546" s="81">
        <f>SUM(E547:E548)</f>
        <v>0</v>
      </c>
      <c r="F546" s="81">
        <f>SUM(F547:F548)</f>
        <v>0</v>
      </c>
      <c r="G546" s="81">
        <f>SUM(G547:G548)</f>
        <v>6920</v>
      </c>
      <c r="H546" s="81">
        <f>SUM(H547:H548)</f>
        <v>0</v>
      </c>
      <c r="I546" s="67"/>
      <c r="J546" s="198"/>
      <c r="K546" s="198"/>
      <c r="L546" s="198"/>
      <c r="M546" s="198"/>
      <c r="N546" s="202"/>
      <c r="O546" s="202"/>
      <c r="P546" s="202"/>
      <c r="Q546" s="202"/>
    </row>
    <row r="547" spans="1:17" ht="23.25" customHeight="1" x14ac:dyDescent="0.2">
      <c r="A547" s="425" t="s">
        <v>134</v>
      </c>
      <c r="B547" s="426"/>
      <c r="C547" s="426"/>
      <c r="D547" s="426"/>
      <c r="E547" s="81">
        <v>0</v>
      </c>
      <c r="F547" s="81">
        <v>0</v>
      </c>
      <c r="G547" s="81">
        <v>6248</v>
      </c>
      <c r="H547" s="81">
        <v>0</v>
      </c>
      <c r="I547" s="67"/>
      <c r="J547" s="197"/>
      <c r="K547" s="199"/>
      <c r="L547" s="199"/>
      <c r="M547" s="199"/>
      <c r="N547" s="202"/>
      <c r="O547" s="202"/>
      <c r="P547" s="202"/>
      <c r="Q547" s="202"/>
    </row>
    <row r="548" spans="1:17" x14ac:dyDescent="0.2">
      <c r="A548" s="425" t="s">
        <v>120</v>
      </c>
      <c r="B548" s="426"/>
      <c r="C548" s="426"/>
      <c r="D548" s="426"/>
      <c r="E548" s="81">
        <v>0</v>
      </c>
      <c r="F548" s="81">
        <v>0</v>
      </c>
      <c r="G548" s="81">
        <v>672</v>
      </c>
      <c r="H548" s="81">
        <v>0</v>
      </c>
      <c r="I548" s="67"/>
      <c r="J548" s="197"/>
      <c r="K548" s="199"/>
      <c r="L548" s="199"/>
      <c r="M548" s="199"/>
      <c r="N548" s="202"/>
      <c r="O548" s="202"/>
      <c r="P548" s="202"/>
      <c r="Q548" s="202"/>
    </row>
    <row r="549" spans="1:17" ht="23.25" customHeight="1" x14ac:dyDescent="0.2">
      <c r="A549" s="416" t="s">
        <v>548</v>
      </c>
      <c r="B549" s="416"/>
      <c r="C549" s="416"/>
      <c r="D549" s="416"/>
      <c r="E549" s="81">
        <f>SUM(E550:E553)</f>
        <v>0</v>
      </c>
      <c r="F549" s="81">
        <f>SUM(F550:F553)</f>
        <v>3807</v>
      </c>
      <c r="G549" s="81">
        <f>SUM(G550:G553)</f>
        <v>74749</v>
      </c>
      <c r="H549" s="81">
        <f>SUM(H550:H553)</f>
        <v>0</v>
      </c>
      <c r="I549" s="67"/>
      <c r="J549" s="198"/>
      <c r="K549" s="198"/>
      <c r="L549" s="198"/>
      <c r="M549" s="198"/>
      <c r="N549" s="202"/>
      <c r="O549" s="202"/>
      <c r="P549" s="202"/>
      <c r="Q549" s="202"/>
    </row>
    <row r="550" spans="1:17" ht="23.25" customHeight="1" x14ac:dyDescent="0.2">
      <c r="A550" s="425" t="s">
        <v>134</v>
      </c>
      <c r="B550" s="426"/>
      <c r="C550" s="426"/>
      <c r="D550" s="426"/>
      <c r="E550" s="81">
        <v>0</v>
      </c>
      <c r="F550" s="81">
        <v>3807</v>
      </c>
      <c r="G550" s="81">
        <v>10563</v>
      </c>
      <c r="H550" s="81">
        <v>0</v>
      </c>
      <c r="I550" s="67"/>
      <c r="J550" s="197"/>
      <c r="K550" s="199"/>
      <c r="L550" s="199"/>
      <c r="M550" s="199"/>
      <c r="N550" s="202"/>
      <c r="O550" s="202"/>
      <c r="P550" s="202"/>
      <c r="Q550" s="202"/>
    </row>
    <row r="551" spans="1:17" x14ac:dyDescent="0.2">
      <c r="A551" s="425" t="s">
        <v>281</v>
      </c>
      <c r="B551" s="426"/>
      <c r="C551" s="426"/>
      <c r="D551" s="426"/>
      <c r="E551" s="81">
        <v>0</v>
      </c>
      <c r="F551" s="81">
        <v>0</v>
      </c>
      <c r="G551" s="81">
        <v>52518</v>
      </c>
      <c r="H551" s="81">
        <v>0</v>
      </c>
      <c r="I551" s="67"/>
      <c r="J551" s="197"/>
      <c r="K551" s="199"/>
      <c r="L551" s="199"/>
      <c r="M551" s="199"/>
      <c r="N551" s="202"/>
      <c r="O551" s="202"/>
      <c r="P551" s="202"/>
      <c r="Q551" s="202"/>
    </row>
    <row r="552" spans="1:17" ht="11.25" customHeight="1" x14ac:dyDescent="0.2">
      <c r="A552" s="425" t="s">
        <v>119</v>
      </c>
      <c r="B552" s="426"/>
      <c r="C552" s="426"/>
      <c r="D552" s="426"/>
      <c r="E552" s="81">
        <v>0</v>
      </c>
      <c r="F552" s="81">
        <v>0</v>
      </c>
      <c r="G552" s="81">
        <v>8527</v>
      </c>
      <c r="H552" s="81">
        <v>0</v>
      </c>
      <c r="I552" s="67"/>
      <c r="J552" s="197"/>
      <c r="K552" s="199"/>
      <c r="L552" s="199"/>
      <c r="M552" s="199"/>
      <c r="N552" s="202"/>
      <c r="O552" s="202"/>
      <c r="P552" s="202"/>
      <c r="Q552" s="202"/>
    </row>
    <row r="553" spans="1:17" ht="11.25" customHeight="1" x14ac:dyDescent="0.2">
      <c r="A553" s="425" t="s">
        <v>120</v>
      </c>
      <c r="B553" s="426"/>
      <c r="C553" s="426"/>
      <c r="D553" s="426"/>
      <c r="E553" s="81">
        <v>0</v>
      </c>
      <c r="F553" s="81">
        <v>0</v>
      </c>
      <c r="G553" s="81">
        <v>3141</v>
      </c>
      <c r="H553" s="81">
        <v>0</v>
      </c>
      <c r="I553" s="67"/>
      <c r="J553" s="197"/>
      <c r="K553" s="199"/>
      <c r="L553" s="199"/>
      <c r="M553" s="199"/>
      <c r="N553" s="202"/>
      <c r="O553" s="202"/>
      <c r="P553" s="202"/>
      <c r="Q553" s="202"/>
    </row>
    <row r="554" spans="1:17" ht="23.25" customHeight="1" x14ac:dyDescent="0.2">
      <c r="A554" s="416" t="s">
        <v>549</v>
      </c>
      <c r="B554" s="416"/>
      <c r="C554" s="416"/>
      <c r="D554" s="416"/>
      <c r="E554" s="81">
        <f>SUM(E555:E557)</f>
        <v>0</v>
      </c>
      <c r="F554" s="81">
        <f>SUM(F555:F557)</f>
        <v>0</v>
      </c>
      <c r="G554" s="81">
        <f>SUM(G555:G557)</f>
        <v>8318</v>
      </c>
      <c r="H554" s="81">
        <f>SUM(H555:H557)</f>
        <v>0</v>
      </c>
      <c r="I554" s="67"/>
      <c r="J554" s="198"/>
      <c r="K554" s="198"/>
      <c r="L554" s="198"/>
      <c r="M554" s="198"/>
      <c r="N554" s="202"/>
      <c r="O554" s="202"/>
      <c r="P554" s="202"/>
      <c r="Q554" s="202"/>
    </row>
    <row r="555" spans="1:17" ht="23.25" customHeight="1" x14ac:dyDescent="0.2">
      <c r="A555" s="425" t="s">
        <v>134</v>
      </c>
      <c r="B555" s="426"/>
      <c r="C555" s="426"/>
      <c r="D555" s="426"/>
      <c r="E555" s="81">
        <v>0</v>
      </c>
      <c r="F555" s="81">
        <v>0</v>
      </c>
      <c r="G555" s="81">
        <v>6042</v>
      </c>
      <c r="H555" s="81">
        <v>0</v>
      </c>
      <c r="I555" s="67"/>
      <c r="J555" s="197"/>
      <c r="K555" s="199"/>
      <c r="L555" s="199"/>
      <c r="M555" s="199"/>
      <c r="N555" s="202"/>
      <c r="O555" s="202"/>
      <c r="P555" s="202"/>
      <c r="Q555" s="202"/>
    </row>
    <row r="556" spans="1:17" x14ac:dyDescent="0.2">
      <c r="A556" s="425" t="s">
        <v>119</v>
      </c>
      <c r="B556" s="426"/>
      <c r="C556" s="426"/>
      <c r="D556" s="426"/>
      <c r="E556" s="81">
        <v>0</v>
      </c>
      <c r="F556" s="81">
        <v>0</v>
      </c>
      <c r="G556" s="81">
        <v>0</v>
      </c>
      <c r="H556" s="81">
        <v>0</v>
      </c>
      <c r="I556" s="67"/>
      <c r="J556" s="197"/>
      <c r="K556" s="199"/>
      <c r="L556" s="199"/>
      <c r="M556" s="199"/>
      <c r="N556" s="202"/>
      <c r="O556" s="202"/>
      <c r="P556" s="202"/>
      <c r="Q556" s="202"/>
    </row>
    <row r="557" spans="1:17" ht="11.25" customHeight="1" x14ac:dyDescent="0.2">
      <c r="A557" s="425" t="s">
        <v>120</v>
      </c>
      <c r="B557" s="426"/>
      <c r="C557" s="426"/>
      <c r="D557" s="426"/>
      <c r="E557" s="81">
        <v>0</v>
      </c>
      <c r="F557" s="81">
        <v>0</v>
      </c>
      <c r="G557" s="81">
        <v>2276</v>
      </c>
      <c r="H557" s="81">
        <v>0</v>
      </c>
      <c r="I557" s="67"/>
      <c r="J557" s="197"/>
      <c r="K557" s="199"/>
      <c r="L557" s="199"/>
      <c r="M557" s="199"/>
      <c r="N557" s="202"/>
      <c r="O557" s="202"/>
      <c r="P557" s="202"/>
      <c r="Q557" s="202"/>
    </row>
    <row r="558" spans="1:17" ht="23.25" customHeight="1" x14ac:dyDescent="0.2">
      <c r="A558" s="416" t="s">
        <v>550</v>
      </c>
      <c r="B558" s="416"/>
      <c r="C558" s="416"/>
      <c r="D558" s="416"/>
      <c r="E558" s="81">
        <f>SUM(E559:E560)</f>
        <v>0</v>
      </c>
      <c r="F558" s="81">
        <f>SUM(F559:F560)</f>
        <v>0</v>
      </c>
      <c r="G558" s="81">
        <f>SUM(G559:G560)</f>
        <v>10732</v>
      </c>
      <c r="H558" s="81">
        <f>SUM(H559:H560)</f>
        <v>0</v>
      </c>
      <c r="I558" s="67"/>
      <c r="J558" s="198"/>
      <c r="K558" s="198"/>
      <c r="L558" s="198"/>
      <c r="M558" s="198"/>
      <c r="N558" s="202"/>
      <c r="O558" s="202"/>
      <c r="P558" s="202"/>
      <c r="Q558" s="202"/>
    </row>
    <row r="559" spans="1:17" ht="23.25" customHeight="1" x14ac:dyDescent="0.2">
      <c r="A559" s="425" t="s">
        <v>134</v>
      </c>
      <c r="B559" s="426"/>
      <c r="C559" s="426"/>
      <c r="D559" s="426"/>
      <c r="E559" s="81">
        <v>0</v>
      </c>
      <c r="F559" s="81">
        <v>0</v>
      </c>
      <c r="G559" s="81">
        <v>9488</v>
      </c>
      <c r="H559" s="81">
        <v>0</v>
      </c>
      <c r="I559" s="67"/>
      <c r="J559" s="197"/>
      <c r="K559" s="199"/>
      <c r="L559" s="199"/>
      <c r="M559" s="199"/>
      <c r="N559" s="202"/>
      <c r="O559" s="202"/>
      <c r="P559" s="202"/>
      <c r="Q559" s="202"/>
    </row>
    <row r="560" spans="1:17" x14ac:dyDescent="0.2">
      <c r="A560" s="425" t="s">
        <v>120</v>
      </c>
      <c r="B560" s="426"/>
      <c r="C560" s="426"/>
      <c r="D560" s="426"/>
      <c r="E560" s="81">
        <v>0</v>
      </c>
      <c r="F560" s="81">
        <v>0</v>
      </c>
      <c r="G560" s="81">
        <v>1244</v>
      </c>
      <c r="H560" s="81">
        <v>0</v>
      </c>
      <c r="I560" s="67"/>
      <c r="J560" s="197"/>
      <c r="K560" s="199"/>
      <c r="L560" s="199"/>
      <c r="M560" s="199"/>
      <c r="N560" s="202"/>
      <c r="O560" s="202"/>
      <c r="P560" s="202"/>
      <c r="Q560" s="202"/>
    </row>
    <row r="561" spans="1:17" ht="23.25" customHeight="1" x14ac:dyDescent="0.2">
      <c r="A561" s="416" t="s">
        <v>551</v>
      </c>
      <c r="B561" s="416"/>
      <c r="C561" s="416"/>
      <c r="D561" s="416"/>
      <c r="E561" s="81">
        <f>SUM(E562:E565)</f>
        <v>0</v>
      </c>
      <c r="F561" s="81">
        <f>SUM(F562:F565)</f>
        <v>69792</v>
      </c>
      <c r="G561" s="81">
        <f>SUM(G562:G565)</f>
        <v>164861</v>
      </c>
      <c r="H561" s="81">
        <f>SUM(H562:H565)</f>
        <v>0</v>
      </c>
      <c r="I561" s="67"/>
      <c r="J561" s="198"/>
      <c r="K561" s="198"/>
      <c r="L561" s="198"/>
      <c r="M561" s="198"/>
      <c r="N561" s="202"/>
      <c r="O561" s="202"/>
      <c r="P561" s="202"/>
      <c r="Q561" s="202"/>
    </row>
    <row r="562" spans="1:17" ht="23.25" customHeight="1" x14ac:dyDescent="0.2">
      <c r="A562" s="425" t="s">
        <v>134</v>
      </c>
      <c r="B562" s="426"/>
      <c r="C562" s="426"/>
      <c r="D562" s="426"/>
      <c r="E562" s="81">
        <v>0</v>
      </c>
      <c r="F562" s="81">
        <v>69792</v>
      </c>
      <c r="G562" s="81">
        <v>123557</v>
      </c>
      <c r="H562" s="81">
        <v>0</v>
      </c>
      <c r="I562" s="67"/>
      <c r="J562" s="197"/>
      <c r="K562" s="199"/>
      <c r="L562" s="199"/>
      <c r="M562" s="199"/>
      <c r="N562" s="202"/>
      <c r="O562" s="202"/>
      <c r="P562" s="202"/>
      <c r="Q562" s="202"/>
    </row>
    <row r="563" spans="1:17" x14ac:dyDescent="0.2">
      <c r="A563" s="425" t="s">
        <v>281</v>
      </c>
      <c r="B563" s="426"/>
      <c r="C563" s="426"/>
      <c r="D563" s="426"/>
      <c r="E563" s="81">
        <v>0</v>
      </c>
      <c r="F563" s="81">
        <v>0</v>
      </c>
      <c r="G563" s="81">
        <v>10758</v>
      </c>
      <c r="H563" s="81">
        <v>0</v>
      </c>
      <c r="I563" s="67"/>
      <c r="J563" s="197"/>
      <c r="K563" s="199"/>
      <c r="L563" s="199"/>
      <c r="M563" s="199"/>
      <c r="N563" s="202"/>
      <c r="O563" s="202"/>
      <c r="P563" s="202"/>
      <c r="Q563" s="202"/>
    </row>
    <row r="564" spans="1:17" ht="11.25" customHeight="1" x14ac:dyDescent="0.2">
      <c r="A564" s="425" t="s">
        <v>119</v>
      </c>
      <c r="B564" s="426"/>
      <c r="C564" s="426"/>
      <c r="D564" s="426"/>
      <c r="E564" s="81">
        <v>0</v>
      </c>
      <c r="F564" s="81">
        <v>0</v>
      </c>
      <c r="G564" s="81">
        <v>11634</v>
      </c>
      <c r="H564" s="81">
        <v>0</v>
      </c>
      <c r="I564" s="67"/>
      <c r="J564" s="197"/>
      <c r="K564" s="199"/>
      <c r="L564" s="199"/>
      <c r="M564" s="199"/>
      <c r="N564" s="202"/>
      <c r="O564" s="202"/>
      <c r="P564" s="202"/>
      <c r="Q564" s="202"/>
    </row>
    <row r="565" spans="1:17" ht="11.25" customHeight="1" x14ac:dyDescent="0.2">
      <c r="A565" s="425" t="s">
        <v>120</v>
      </c>
      <c r="B565" s="426"/>
      <c r="C565" s="426"/>
      <c r="D565" s="426"/>
      <c r="E565" s="81">
        <v>0</v>
      </c>
      <c r="F565" s="81">
        <v>0</v>
      </c>
      <c r="G565" s="81">
        <v>18912</v>
      </c>
      <c r="H565" s="81">
        <v>0</v>
      </c>
      <c r="I565" s="67"/>
      <c r="J565" s="197"/>
      <c r="K565" s="199"/>
      <c r="L565" s="199"/>
      <c r="M565" s="199"/>
      <c r="N565" s="202"/>
      <c r="O565" s="202"/>
      <c r="P565" s="202"/>
      <c r="Q565" s="202"/>
    </row>
    <row r="566" spans="1:17" ht="23.25" customHeight="1" x14ac:dyDescent="0.2">
      <c r="A566" s="416" t="s">
        <v>552</v>
      </c>
      <c r="B566" s="416"/>
      <c r="C566" s="416"/>
      <c r="D566" s="416"/>
      <c r="E566" s="81">
        <f>SUM(E567:E568)</f>
        <v>0</v>
      </c>
      <c r="F566" s="81">
        <f>SUM(F567:F568)</f>
        <v>11931</v>
      </c>
      <c r="G566" s="81">
        <f>SUM(G567:G568)</f>
        <v>19517</v>
      </c>
      <c r="H566" s="81">
        <f>SUM(H567:H568)</f>
        <v>0</v>
      </c>
      <c r="I566" s="67"/>
      <c r="J566" s="198"/>
      <c r="K566" s="198"/>
      <c r="L566" s="198"/>
      <c r="M566" s="198"/>
      <c r="N566" s="202"/>
      <c r="O566" s="202"/>
      <c r="P566" s="202"/>
      <c r="Q566" s="202"/>
    </row>
    <row r="567" spans="1:17" ht="23.25" customHeight="1" x14ac:dyDescent="0.2">
      <c r="A567" s="425" t="s">
        <v>134</v>
      </c>
      <c r="B567" s="426"/>
      <c r="C567" s="426"/>
      <c r="D567" s="426"/>
      <c r="E567" s="81">
        <v>0</v>
      </c>
      <c r="F567" s="81">
        <v>11931</v>
      </c>
      <c r="G567" s="81">
        <v>16923</v>
      </c>
      <c r="H567" s="81">
        <v>0</v>
      </c>
      <c r="I567" s="67"/>
      <c r="J567" s="197"/>
      <c r="K567" s="199"/>
      <c r="L567" s="199"/>
      <c r="M567" s="199"/>
      <c r="N567" s="202"/>
      <c r="O567" s="202"/>
      <c r="P567" s="202"/>
      <c r="Q567" s="202"/>
    </row>
    <row r="568" spans="1:17" x14ac:dyDescent="0.2">
      <c r="A568" s="425" t="s">
        <v>120</v>
      </c>
      <c r="B568" s="426"/>
      <c r="C568" s="426"/>
      <c r="D568" s="426"/>
      <c r="E568" s="81">
        <v>0</v>
      </c>
      <c r="F568" s="81">
        <v>0</v>
      </c>
      <c r="G568" s="81">
        <v>2594</v>
      </c>
      <c r="H568" s="81">
        <v>0</v>
      </c>
      <c r="I568" s="67"/>
      <c r="J568" s="197"/>
      <c r="K568" s="199"/>
      <c r="L568" s="199"/>
      <c r="M568" s="199"/>
      <c r="N568" s="202"/>
      <c r="O568" s="202"/>
      <c r="P568" s="202"/>
      <c r="Q568" s="202"/>
    </row>
    <row r="569" spans="1:17" ht="23.25" customHeight="1" x14ac:dyDescent="0.2">
      <c r="A569" s="416" t="s">
        <v>553</v>
      </c>
      <c r="B569" s="416"/>
      <c r="C569" s="416"/>
      <c r="D569" s="416"/>
      <c r="E569" s="81">
        <f>SUM(E570:E572)</f>
        <v>0</v>
      </c>
      <c r="F569" s="81">
        <f>SUM(F570:F572)</f>
        <v>0</v>
      </c>
      <c r="G569" s="81">
        <f>SUM(G570:G572)</f>
        <v>37150</v>
      </c>
      <c r="H569" s="81">
        <f>SUM(H570:H572)</f>
        <v>0</v>
      </c>
      <c r="I569" s="67"/>
      <c r="J569" s="198"/>
      <c r="K569" s="198"/>
      <c r="L569" s="198"/>
      <c r="M569" s="198"/>
      <c r="N569" s="202"/>
      <c r="O569" s="202"/>
      <c r="P569" s="202"/>
      <c r="Q569" s="202"/>
    </row>
    <row r="570" spans="1:17" ht="23.25" customHeight="1" x14ac:dyDescent="0.2">
      <c r="A570" s="425" t="s">
        <v>134</v>
      </c>
      <c r="B570" s="426"/>
      <c r="C570" s="426"/>
      <c r="D570" s="426"/>
      <c r="E570" s="81">
        <v>0</v>
      </c>
      <c r="F570" s="81">
        <v>0</v>
      </c>
      <c r="G570" s="81">
        <v>32304</v>
      </c>
      <c r="H570" s="81">
        <v>0</v>
      </c>
      <c r="I570" s="67"/>
      <c r="J570" s="197"/>
      <c r="K570" s="199"/>
      <c r="L570" s="199"/>
      <c r="M570" s="199"/>
      <c r="N570" s="202"/>
      <c r="O570" s="202"/>
      <c r="P570" s="202"/>
      <c r="Q570" s="202"/>
    </row>
    <row r="571" spans="1:17" x14ac:dyDescent="0.2">
      <c r="A571" s="425" t="s">
        <v>119</v>
      </c>
      <c r="B571" s="426"/>
      <c r="C571" s="426"/>
      <c r="D571" s="426"/>
      <c r="E571" s="81">
        <v>0</v>
      </c>
      <c r="F571" s="81">
        <v>0</v>
      </c>
      <c r="G571" s="81">
        <v>0</v>
      </c>
      <c r="H571" s="81">
        <v>0</v>
      </c>
      <c r="I571" s="67"/>
      <c r="J571" s="197"/>
      <c r="K571" s="199"/>
      <c r="L571" s="199"/>
      <c r="M571" s="199"/>
      <c r="N571" s="202"/>
      <c r="O571" s="202"/>
      <c r="P571" s="202"/>
      <c r="Q571" s="202"/>
    </row>
    <row r="572" spans="1:17" ht="11.25" customHeight="1" x14ac:dyDescent="0.2">
      <c r="A572" s="425" t="s">
        <v>120</v>
      </c>
      <c r="B572" s="426"/>
      <c r="C572" s="426"/>
      <c r="D572" s="426"/>
      <c r="E572" s="81">
        <v>0</v>
      </c>
      <c r="F572" s="81">
        <v>0</v>
      </c>
      <c r="G572" s="81">
        <v>4846</v>
      </c>
      <c r="H572" s="81">
        <v>0</v>
      </c>
      <c r="I572" s="67"/>
      <c r="J572" s="197"/>
      <c r="K572" s="199"/>
      <c r="L572" s="199"/>
      <c r="M572" s="199"/>
      <c r="N572" s="202"/>
      <c r="O572" s="202"/>
      <c r="P572" s="202"/>
      <c r="Q572" s="202"/>
    </row>
    <row r="573" spans="1:17" ht="23.25" customHeight="1" x14ac:dyDescent="0.2">
      <c r="A573" s="418" t="s">
        <v>554</v>
      </c>
      <c r="B573" s="418"/>
      <c r="C573" s="418"/>
      <c r="D573" s="418"/>
      <c r="E573" s="67">
        <f>SUM(E574:E575)</f>
        <v>0</v>
      </c>
      <c r="F573" s="67">
        <f>SUM(F574:F575)</f>
        <v>0</v>
      </c>
      <c r="G573" s="67">
        <f>SUM(G574:G575)</f>
        <v>6657</v>
      </c>
      <c r="H573" s="67">
        <f>SUM(H574:H575)</f>
        <v>0</v>
      </c>
      <c r="I573" s="67"/>
      <c r="J573" s="100"/>
      <c r="K573" s="100"/>
      <c r="L573" s="100"/>
      <c r="M573" s="100"/>
      <c r="N573" s="95"/>
      <c r="O573" s="95"/>
      <c r="P573" s="95"/>
      <c r="Q573" s="95"/>
    </row>
    <row r="574" spans="1:17" ht="23.25" customHeight="1" x14ac:dyDescent="0.2">
      <c r="A574" s="419" t="s">
        <v>134</v>
      </c>
      <c r="B574" s="420"/>
      <c r="C574" s="420"/>
      <c r="D574" s="420"/>
      <c r="E574" s="67">
        <v>0</v>
      </c>
      <c r="F574" s="67">
        <v>0</v>
      </c>
      <c r="G574" s="67">
        <v>5367</v>
      </c>
      <c r="H574" s="67">
        <v>0</v>
      </c>
      <c r="I574" s="67"/>
      <c r="J574" s="195"/>
      <c r="K574" s="196"/>
      <c r="L574" s="196"/>
      <c r="M574" s="196"/>
      <c r="N574" s="95"/>
      <c r="O574" s="95"/>
      <c r="P574" s="95"/>
      <c r="Q574" s="95"/>
    </row>
    <row r="575" spans="1:17" x14ac:dyDescent="0.2">
      <c r="A575" s="419" t="s">
        <v>120</v>
      </c>
      <c r="B575" s="420"/>
      <c r="C575" s="420"/>
      <c r="D575" s="420"/>
      <c r="E575" s="67">
        <v>0</v>
      </c>
      <c r="F575" s="67">
        <v>0</v>
      </c>
      <c r="G575" s="67">
        <v>1290</v>
      </c>
      <c r="H575" s="67">
        <v>0</v>
      </c>
      <c r="I575" s="67"/>
      <c r="J575" s="195"/>
      <c r="K575" s="196"/>
      <c r="L575" s="196"/>
      <c r="M575" s="196"/>
      <c r="N575" s="95"/>
      <c r="O575" s="95"/>
      <c r="P575" s="95"/>
      <c r="Q575" s="95"/>
    </row>
    <row r="576" spans="1:17" ht="23.25" customHeight="1" x14ac:dyDescent="0.2">
      <c r="A576" s="418" t="s">
        <v>555</v>
      </c>
      <c r="B576" s="418"/>
      <c r="C576" s="418"/>
      <c r="D576" s="418"/>
      <c r="E576" s="67">
        <f>SUM(E577:E580)</f>
        <v>0</v>
      </c>
      <c r="F576" s="67">
        <f>SUM(F577:F580)</f>
        <v>22252</v>
      </c>
      <c r="G576" s="67">
        <f>SUM(G577:G580)</f>
        <v>65419</v>
      </c>
      <c r="H576" s="67">
        <f>SUM(H577:H580)</f>
        <v>0</v>
      </c>
      <c r="I576" s="67"/>
      <c r="J576" s="100"/>
      <c r="K576" s="100"/>
      <c r="L576" s="100"/>
      <c r="M576" s="100"/>
      <c r="N576" s="95"/>
      <c r="O576" s="95"/>
      <c r="P576" s="95"/>
      <c r="Q576" s="95"/>
    </row>
    <row r="577" spans="1:17" ht="23.25" customHeight="1" x14ac:dyDescent="0.2">
      <c r="A577" s="419" t="s">
        <v>134</v>
      </c>
      <c r="B577" s="420"/>
      <c r="C577" s="420"/>
      <c r="D577" s="420"/>
      <c r="E577" s="67">
        <v>0</v>
      </c>
      <c r="F577" s="67">
        <v>22252</v>
      </c>
      <c r="G577" s="67">
        <v>47957</v>
      </c>
      <c r="H577" s="67">
        <v>0</v>
      </c>
      <c r="I577" s="67"/>
      <c r="J577" s="195"/>
      <c r="K577" s="196"/>
      <c r="L577" s="196"/>
      <c r="M577" s="196"/>
      <c r="N577" s="95"/>
      <c r="O577" s="95"/>
      <c r="P577" s="95"/>
      <c r="Q577" s="95"/>
    </row>
    <row r="578" spans="1:17" x14ac:dyDescent="0.2">
      <c r="A578" s="425" t="s">
        <v>281</v>
      </c>
      <c r="B578" s="420"/>
      <c r="C578" s="420"/>
      <c r="D578" s="420"/>
      <c r="E578" s="67">
        <v>0</v>
      </c>
      <c r="F578" s="67">
        <v>0</v>
      </c>
      <c r="G578" s="67">
        <v>5387</v>
      </c>
      <c r="H578" s="67">
        <v>0</v>
      </c>
      <c r="I578" s="67"/>
      <c r="J578" s="197"/>
      <c r="K578" s="196"/>
      <c r="L578" s="196"/>
      <c r="M578" s="196"/>
      <c r="N578" s="95"/>
      <c r="O578" s="95"/>
      <c r="P578" s="95"/>
      <c r="Q578" s="95"/>
    </row>
    <row r="579" spans="1:17" ht="11.25" customHeight="1" x14ac:dyDescent="0.2">
      <c r="A579" s="419" t="s">
        <v>119</v>
      </c>
      <c r="B579" s="420"/>
      <c r="C579" s="420"/>
      <c r="D579" s="420"/>
      <c r="E579" s="67">
        <v>0</v>
      </c>
      <c r="F579" s="67">
        <v>0</v>
      </c>
      <c r="G579" s="67">
        <v>6859</v>
      </c>
      <c r="H579" s="67">
        <v>0</v>
      </c>
      <c r="I579" s="67"/>
      <c r="J579" s="195"/>
      <c r="K579" s="196"/>
      <c r="L579" s="196"/>
      <c r="M579" s="196"/>
      <c r="N579" s="95"/>
      <c r="O579" s="95"/>
      <c r="P579" s="95"/>
      <c r="Q579" s="95"/>
    </row>
    <row r="580" spans="1:17" ht="11.25" customHeight="1" x14ac:dyDescent="0.2">
      <c r="A580" s="419" t="s">
        <v>120</v>
      </c>
      <c r="B580" s="420"/>
      <c r="C580" s="420"/>
      <c r="D580" s="420"/>
      <c r="E580" s="67">
        <v>0</v>
      </c>
      <c r="F580" s="67">
        <v>0</v>
      </c>
      <c r="G580" s="67">
        <v>5216</v>
      </c>
      <c r="H580" s="67">
        <v>0</v>
      </c>
      <c r="I580" s="67"/>
      <c r="J580" s="195"/>
      <c r="K580" s="196"/>
      <c r="L580" s="196"/>
      <c r="M580" s="196"/>
      <c r="N580" s="95"/>
      <c r="O580" s="95"/>
      <c r="P580" s="95"/>
      <c r="Q580" s="95"/>
    </row>
    <row r="581" spans="1:17" ht="23.25" customHeight="1" x14ac:dyDescent="0.2">
      <c r="A581" s="418" t="s">
        <v>556</v>
      </c>
      <c r="B581" s="418"/>
      <c r="C581" s="418"/>
      <c r="D581" s="418"/>
      <c r="E581" s="67">
        <f>SUM(E582:E583)</f>
        <v>0</v>
      </c>
      <c r="F581" s="67">
        <f>SUM(F582:F583)</f>
        <v>41699</v>
      </c>
      <c r="G581" s="67">
        <f>SUM(G582:G583)</f>
        <v>20593</v>
      </c>
      <c r="H581" s="67">
        <f>SUM(H582:H583)</f>
        <v>0</v>
      </c>
      <c r="I581" s="67"/>
      <c r="J581" s="100"/>
      <c r="K581" s="100"/>
      <c r="L581" s="100"/>
      <c r="M581" s="100"/>
      <c r="N581" s="95"/>
      <c r="O581" s="95"/>
      <c r="P581" s="95"/>
      <c r="Q581" s="95"/>
    </row>
    <row r="582" spans="1:17" ht="23.25" customHeight="1" x14ac:dyDescent="0.2">
      <c r="A582" s="419" t="s">
        <v>134</v>
      </c>
      <c r="B582" s="420"/>
      <c r="C582" s="420"/>
      <c r="D582" s="420"/>
      <c r="E582" s="67">
        <v>0</v>
      </c>
      <c r="F582" s="67">
        <v>41699</v>
      </c>
      <c r="G582" s="67">
        <v>15693</v>
      </c>
      <c r="H582" s="67">
        <v>0</v>
      </c>
      <c r="I582" s="67"/>
      <c r="J582" s="195"/>
      <c r="K582" s="196"/>
      <c r="L582" s="196"/>
      <c r="M582" s="196"/>
      <c r="N582" s="95"/>
      <c r="O582" s="95"/>
      <c r="P582" s="95"/>
      <c r="Q582" s="95"/>
    </row>
    <row r="583" spans="1:17" x14ac:dyDescent="0.2">
      <c r="A583" s="419" t="s">
        <v>120</v>
      </c>
      <c r="B583" s="420"/>
      <c r="C583" s="420"/>
      <c r="D583" s="420"/>
      <c r="E583" s="67">
        <v>0</v>
      </c>
      <c r="F583" s="67">
        <v>0</v>
      </c>
      <c r="G583" s="67">
        <v>4900</v>
      </c>
      <c r="H583" s="67">
        <v>0</v>
      </c>
      <c r="I583" s="67"/>
      <c r="J583" s="195"/>
      <c r="K583" s="196"/>
      <c r="L583" s="196"/>
      <c r="M583" s="196"/>
      <c r="N583" s="95"/>
      <c r="O583" s="95"/>
      <c r="P583" s="95"/>
      <c r="Q583" s="95"/>
    </row>
    <row r="584" spans="1:17" ht="23.25" customHeight="1" x14ac:dyDescent="0.2">
      <c r="A584" s="418" t="s">
        <v>557</v>
      </c>
      <c r="B584" s="418"/>
      <c r="C584" s="418"/>
      <c r="D584" s="418"/>
      <c r="E584" s="67">
        <f>SUM(E585:E585)</f>
        <v>0</v>
      </c>
      <c r="F584" s="67">
        <f>SUM(F585:F585)</f>
        <v>21196</v>
      </c>
      <c r="G584" s="67">
        <f>SUM(G585:G585)</f>
        <v>3825</v>
      </c>
      <c r="H584" s="67">
        <f>SUM(H585:H585)</f>
        <v>0</v>
      </c>
      <c r="I584" s="67"/>
      <c r="J584" s="100"/>
      <c r="K584" s="100"/>
      <c r="L584" s="100"/>
      <c r="M584" s="100"/>
      <c r="N584" s="95"/>
      <c r="O584" s="95"/>
      <c r="P584" s="95"/>
      <c r="Q584" s="95"/>
    </row>
    <row r="585" spans="1:17" ht="23.25" customHeight="1" x14ac:dyDescent="0.2">
      <c r="A585" s="419" t="s">
        <v>134</v>
      </c>
      <c r="B585" s="420"/>
      <c r="C585" s="420"/>
      <c r="D585" s="420"/>
      <c r="E585" s="67">
        <v>0</v>
      </c>
      <c r="F585" s="67">
        <v>21196</v>
      </c>
      <c r="G585" s="67">
        <v>3825</v>
      </c>
      <c r="H585" s="67">
        <v>0</v>
      </c>
      <c r="I585" s="67"/>
      <c r="J585" s="195"/>
      <c r="K585" s="196"/>
      <c r="L585" s="196"/>
      <c r="M585" s="196"/>
      <c r="N585" s="95"/>
      <c r="O585" s="95"/>
      <c r="P585" s="95"/>
      <c r="Q585" s="95"/>
    </row>
    <row r="586" spans="1:17" ht="23.25" customHeight="1" x14ac:dyDescent="0.2">
      <c r="A586" s="418" t="s">
        <v>558</v>
      </c>
      <c r="B586" s="418"/>
      <c r="C586" s="418"/>
      <c r="D586" s="418"/>
      <c r="E586" s="67">
        <f>SUM(E587:E588)</f>
        <v>0</v>
      </c>
      <c r="F586" s="67">
        <f>SUM(F587:F588)</f>
        <v>3792</v>
      </c>
      <c r="G586" s="67">
        <f>SUM(G587:G588)</f>
        <v>10907</v>
      </c>
      <c r="H586" s="67">
        <f>SUM(H587:H588)</f>
        <v>0</v>
      </c>
      <c r="I586" s="67"/>
      <c r="J586" s="100"/>
      <c r="K586" s="100"/>
      <c r="L586" s="100"/>
      <c r="M586" s="100"/>
      <c r="N586" s="95"/>
      <c r="O586" s="95"/>
      <c r="P586" s="95"/>
      <c r="Q586" s="95"/>
    </row>
    <row r="587" spans="1:17" ht="23.25" customHeight="1" x14ac:dyDescent="0.2">
      <c r="A587" s="419" t="s">
        <v>134</v>
      </c>
      <c r="B587" s="420"/>
      <c r="C587" s="420"/>
      <c r="D587" s="420"/>
      <c r="E587" s="67">
        <v>0</v>
      </c>
      <c r="F587" s="67">
        <v>3792</v>
      </c>
      <c r="G587" s="67">
        <v>7104</v>
      </c>
      <c r="H587" s="67">
        <v>0</v>
      </c>
      <c r="I587" s="67"/>
      <c r="J587" s="195"/>
      <c r="K587" s="196"/>
      <c r="L587" s="196"/>
      <c r="M587" s="196"/>
      <c r="N587" s="95"/>
      <c r="O587" s="95"/>
      <c r="P587" s="95"/>
      <c r="Q587" s="95"/>
    </row>
    <row r="588" spans="1:17" x14ac:dyDescent="0.2">
      <c r="A588" s="419" t="s">
        <v>120</v>
      </c>
      <c r="B588" s="420"/>
      <c r="C588" s="420"/>
      <c r="D588" s="420"/>
      <c r="E588" s="67">
        <v>0</v>
      </c>
      <c r="F588" s="67">
        <v>0</v>
      </c>
      <c r="G588" s="67">
        <v>3803</v>
      </c>
      <c r="H588" s="67">
        <v>0</v>
      </c>
      <c r="I588" s="67"/>
      <c r="J588" s="195"/>
      <c r="K588" s="196"/>
      <c r="L588" s="196"/>
      <c r="M588" s="196"/>
      <c r="N588" s="95"/>
      <c r="O588" s="95"/>
      <c r="P588" s="95"/>
      <c r="Q588" s="95"/>
    </row>
    <row r="589" spans="1:17" ht="23.25" customHeight="1" x14ac:dyDescent="0.2">
      <c r="A589" s="418" t="s">
        <v>559</v>
      </c>
      <c r="B589" s="418"/>
      <c r="C589" s="418"/>
      <c r="D589" s="418"/>
      <c r="E589" s="67">
        <f>SUM(E590:E591)</f>
        <v>0</v>
      </c>
      <c r="F589" s="67">
        <f>SUM(F590:F591)</f>
        <v>18796</v>
      </c>
      <c r="G589" s="67">
        <f>SUM(G590:G591)</f>
        <v>22424</v>
      </c>
      <c r="H589" s="67">
        <f>SUM(H590:H591)</f>
        <v>0</v>
      </c>
      <c r="I589" s="67"/>
      <c r="J589" s="100"/>
      <c r="K589" s="100"/>
      <c r="L589" s="100"/>
      <c r="M589" s="100"/>
      <c r="N589" s="95"/>
      <c r="O589" s="95"/>
      <c r="P589" s="95"/>
      <c r="Q589" s="95"/>
    </row>
    <row r="590" spans="1:17" ht="23.25" customHeight="1" x14ac:dyDescent="0.2">
      <c r="A590" s="419" t="s">
        <v>134</v>
      </c>
      <c r="B590" s="420"/>
      <c r="C590" s="420"/>
      <c r="D590" s="420"/>
      <c r="E590" s="67">
        <v>0</v>
      </c>
      <c r="F590" s="67">
        <v>18796</v>
      </c>
      <c r="G590" s="67">
        <v>21377</v>
      </c>
      <c r="H590" s="67">
        <v>0</v>
      </c>
      <c r="I590" s="67"/>
      <c r="J590" s="195"/>
      <c r="K590" s="196"/>
      <c r="L590" s="196"/>
      <c r="M590" s="196"/>
      <c r="N590" s="95"/>
      <c r="O590" s="95"/>
      <c r="P590" s="95"/>
      <c r="Q590" s="95"/>
    </row>
    <row r="591" spans="1:17" x14ac:dyDescent="0.2">
      <c r="A591" s="419" t="s">
        <v>120</v>
      </c>
      <c r="B591" s="420"/>
      <c r="C591" s="420"/>
      <c r="D591" s="420"/>
      <c r="E591" s="67">
        <v>0</v>
      </c>
      <c r="F591" s="67">
        <v>0</v>
      </c>
      <c r="G591" s="67">
        <v>1047</v>
      </c>
      <c r="H591" s="67">
        <v>0</v>
      </c>
      <c r="I591" s="67"/>
      <c r="J591" s="195"/>
      <c r="K591" s="196"/>
      <c r="L591" s="196"/>
      <c r="M591" s="196"/>
      <c r="N591" s="95"/>
      <c r="O591" s="95"/>
      <c r="P591" s="95"/>
      <c r="Q591" s="95"/>
    </row>
    <row r="592" spans="1:17" ht="23.25" customHeight="1" x14ac:dyDescent="0.2">
      <c r="A592" s="416" t="s">
        <v>560</v>
      </c>
      <c r="B592" s="416"/>
      <c r="C592" s="416"/>
      <c r="D592" s="416"/>
      <c r="E592" s="81">
        <f>SUM(E593:E595)</f>
        <v>0</v>
      </c>
      <c r="F592" s="81">
        <f>SUM(F593:F595)</f>
        <v>7277</v>
      </c>
      <c r="G592" s="81">
        <f>SUM(G593:G595)</f>
        <v>18980</v>
      </c>
      <c r="H592" s="81">
        <f>SUM(H593:H595)</f>
        <v>0</v>
      </c>
      <c r="I592" s="67"/>
      <c r="J592" s="198"/>
      <c r="K592" s="198"/>
      <c r="L592" s="198"/>
      <c r="M592" s="198"/>
      <c r="N592" s="202"/>
      <c r="O592" s="202"/>
      <c r="P592" s="202"/>
      <c r="Q592" s="202"/>
    </row>
    <row r="593" spans="1:17" ht="23.25" customHeight="1" x14ac:dyDescent="0.2">
      <c r="A593" s="425" t="s">
        <v>134</v>
      </c>
      <c r="B593" s="426"/>
      <c r="C593" s="426"/>
      <c r="D593" s="426"/>
      <c r="E593" s="81">
        <v>0</v>
      </c>
      <c r="F593" s="81">
        <v>7277</v>
      </c>
      <c r="G593" s="81">
        <v>17938</v>
      </c>
      <c r="H593" s="81">
        <v>0</v>
      </c>
      <c r="I593" s="67"/>
      <c r="J593" s="197"/>
      <c r="K593" s="199"/>
      <c r="L593" s="199"/>
      <c r="M593" s="199"/>
      <c r="N593" s="202"/>
      <c r="O593" s="202"/>
      <c r="P593" s="202"/>
      <c r="Q593" s="202"/>
    </row>
    <row r="594" spans="1:17" x14ac:dyDescent="0.2">
      <c r="A594" s="425" t="s">
        <v>281</v>
      </c>
      <c r="B594" s="426"/>
      <c r="C594" s="426"/>
      <c r="D594" s="426"/>
      <c r="E594" s="81">
        <v>0</v>
      </c>
      <c r="F594" s="81">
        <v>0</v>
      </c>
      <c r="G594" s="81">
        <v>39</v>
      </c>
      <c r="H594" s="81">
        <v>0</v>
      </c>
      <c r="I594" s="67"/>
      <c r="J594" s="197"/>
      <c r="K594" s="199"/>
      <c r="L594" s="199"/>
      <c r="M594" s="199"/>
      <c r="N594" s="202"/>
      <c r="O594" s="202"/>
      <c r="P594" s="202"/>
      <c r="Q594" s="202"/>
    </row>
    <row r="595" spans="1:17" ht="11.25" customHeight="1" x14ac:dyDescent="0.2">
      <c r="A595" s="425" t="s">
        <v>120</v>
      </c>
      <c r="B595" s="426"/>
      <c r="C595" s="426"/>
      <c r="D595" s="426"/>
      <c r="E595" s="81">
        <v>0</v>
      </c>
      <c r="F595" s="81">
        <v>0</v>
      </c>
      <c r="G595" s="81">
        <v>1003</v>
      </c>
      <c r="H595" s="81">
        <v>0</v>
      </c>
      <c r="I595" s="67"/>
      <c r="J595" s="197"/>
      <c r="K595" s="199"/>
      <c r="L595" s="199"/>
      <c r="M595" s="199"/>
      <c r="N595" s="202"/>
      <c r="O595" s="202"/>
      <c r="P595" s="202"/>
      <c r="Q595" s="202"/>
    </row>
    <row r="596" spans="1:17" ht="23.25" customHeight="1" x14ac:dyDescent="0.2">
      <c r="A596" s="416" t="s">
        <v>561</v>
      </c>
      <c r="B596" s="416"/>
      <c r="C596" s="416"/>
      <c r="D596" s="416"/>
      <c r="E596" s="81">
        <f>SUM(E597:E598)</f>
        <v>0</v>
      </c>
      <c r="F596" s="81">
        <f>SUM(F597:F598)</f>
        <v>34815</v>
      </c>
      <c r="G596" s="81">
        <f>SUM(G597:G598)</f>
        <v>43232</v>
      </c>
      <c r="H596" s="81">
        <f>SUM(H597:H598)</f>
        <v>0</v>
      </c>
      <c r="I596" s="67"/>
      <c r="J596" s="198"/>
      <c r="K596" s="198"/>
      <c r="L596" s="198"/>
      <c r="M596" s="198"/>
      <c r="N596" s="202"/>
      <c r="O596" s="202"/>
      <c r="P596" s="202"/>
      <c r="Q596" s="202"/>
    </row>
    <row r="597" spans="1:17" ht="23.25" customHeight="1" x14ac:dyDescent="0.2">
      <c r="A597" s="425" t="s">
        <v>134</v>
      </c>
      <c r="B597" s="426"/>
      <c r="C597" s="426"/>
      <c r="D597" s="426"/>
      <c r="E597" s="81">
        <v>0</v>
      </c>
      <c r="F597" s="81">
        <v>34815</v>
      </c>
      <c r="G597" s="81">
        <v>38380</v>
      </c>
      <c r="H597" s="81">
        <v>0</v>
      </c>
      <c r="I597" s="67"/>
      <c r="J597" s="197"/>
      <c r="K597" s="199"/>
      <c r="L597" s="199"/>
      <c r="M597" s="199"/>
      <c r="N597" s="202"/>
      <c r="O597" s="202"/>
      <c r="P597" s="202"/>
      <c r="Q597" s="202"/>
    </row>
    <row r="598" spans="1:17" x14ac:dyDescent="0.2">
      <c r="A598" s="425" t="s">
        <v>120</v>
      </c>
      <c r="B598" s="426"/>
      <c r="C598" s="426"/>
      <c r="D598" s="426"/>
      <c r="E598" s="81">
        <v>0</v>
      </c>
      <c r="F598" s="81">
        <v>0</v>
      </c>
      <c r="G598" s="81">
        <v>4852</v>
      </c>
      <c r="H598" s="81">
        <v>0</v>
      </c>
      <c r="I598" s="67"/>
      <c r="J598" s="197"/>
      <c r="K598" s="199"/>
      <c r="L598" s="199"/>
      <c r="M598" s="199"/>
      <c r="N598" s="202"/>
      <c r="O598" s="202"/>
      <c r="P598" s="202"/>
      <c r="Q598" s="202"/>
    </row>
    <row r="599" spans="1:17" ht="23.25" customHeight="1" x14ac:dyDescent="0.2">
      <c r="A599" s="416" t="s">
        <v>562</v>
      </c>
      <c r="B599" s="416"/>
      <c r="C599" s="416"/>
      <c r="D599" s="416"/>
      <c r="E599" s="81">
        <f>SUM(E600:E601)</f>
        <v>0</v>
      </c>
      <c r="F599" s="81">
        <f>SUM(F600:F601)</f>
        <v>3794</v>
      </c>
      <c r="G599" s="81">
        <f>SUM(G600:G601)</f>
        <v>15772</v>
      </c>
      <c r="H599" s="81">
        <f>SUM(H600:H601)</f>
        <v>0</v>
      </c>
      <c r="I599" s="67"/>
      <c r="J599" s="198"/>
      <c r="K599" s="198"/>
      <c r="L599" s="198"/>
      <c r="M599" s="198"/>
      <c r="N599" s="202"/>
      <c r="O599" s="202"/>
      <c r="P599" s="202"/>
      <c r="Q599" s="202"/>
    </row>
    <row r="600" spans="1:17" ht="23.25" customHeight="1" x14ac:dyDescent="0.2">
      <c r="A600" s="425" t="s">
        <v>134</v>
      </c>
      <c r="B600" s="426"/>
      <c r="C600" s="426"/>
      <c r="D600" s="426"/>
      <c r="E600" s="81">
        <v>0</v>
      </c>
      <c r="F600" s="81">
        <v>3794</v>
      </c>
      <c r="G600" s="81">
        <v>14972</v>
      </c>
      <c r="H600" s="81">
        <v>0</v>
      </c>
      <c r="I600" s="67"/>
      <c r="J600" s="197"/>
      <c r="K600" s="199"/>
      <c r="L600" s="199"/>
      <c r="M600" s="199"/>
      <c r="N600" s="202"/>
      <c r="O600" s="202"/>
      <c r="P600" s="202"/>
      <c r="Q600" s="202"/>
    </row>
    <row r="601" spans="1:17" x14ac:dyDescent="0.2">
      <c r="A601" s="425" t="s">
        <v>120</v>
      </c>
      <c r="B601" s="426"/>
      <c r="C601" s="426"/>
      <c r="D601" s="426"/>
      <c r="E601" s="81">
        <v>0</v>
      </c>
      <c r="F601" s="81">
        <v>0</v>
      </c>
      <c r="G601" s="81">
        <v>800</v>
      </c>
      <c r="H601" s="81">
        <v>0</v>
      </c>
      <c r="I601" s="67"/>
      <c r="J601" s="197"/>
      <c r="K601" s="199"/>
      <c r="L601" s="199"/>
      <c r="M601" s="199"/>
      <c r="N601" s="202"/>
      <c r="O601" s="202"/>
      <c r="P601" s="202"/>
      <c r="Q601" s="202"/>
    </row>
    <row r="602" spans="1:17" ht="23.25" customHeight="1" x14ac:dyDescent="0.2">
      <c r="A602" s="416" t="s">
        <v>563</v>
      </c>
      <c r="B602" s="416"/>
      <c r="C602" s="416"/>
      <c r="D602" s="416"/>
      <c r="E602" s="81">
        <f>SUM(E603:E605)</f>
        <v>0</v>
      </c>
      <c r="F602" s="81">
        <f>SUM(F603:F605)</f>
        <v>18576</v>
      </c>
      <c r="G602" s="81">
        <f>SUM(G603:G605)</f>
        <v>22224</v>
      </c>
      <c r="H602" s="81">
        <f>SUM(H603:H605)</f>
        <v>0</v>
      </c>
      <c r="I602" s="67"/>
      <c r="J602" s="198"/>
      <c r="K602" s="198"/>
      <c r="L602" s="198"/>
      <c r="M602" s="198"/>
      <c r="N602" s="202"/>
      <c r="O602" s="202"/>
      <c r="P602" s="202"/>
      <c r="Q602" s="202"/>
    </row>
    <row r="603" spans="1:17" ht="23.25" customHeight="1" x14ac:dyDescent="0.2">
      <c r="A603" s="425" t="s">
        <v>134</v>
      </c>
      <c r="B603" s="426"/>
      <c r="C603" s="426"/>
      <c r="D603" s="426"/>
      <c r="E603" s="81">
        <v>0</v>
      </c>
      <c r="F603" s="81">
        <v>18576</v>
      </c>
      <c r="G603" s="81">
        <v>19631</v>
      </c>
      <c r="H603" s="81">
        <v>0</v>
      </c>
      <c r="I603" s="67"/>
      <c r="J603" s="197"/>
      <c r="K603" s="199"/>
      <c r="L603" s="199"/>
      <c r="M603" s="199"/>
      <c r="N603" s="202"/>
      <c r="O603" s="202"/>
      <c r="P603" s="202"/>
      <c r="Q603" s="202"/>
    </row>
    <row r="604" spans="1:17" x14ac:dyDescent="0.2">
      <c r="A604" s="425" t="s">
        <v>119</v>
      </c>
      <c r="B604" s="426"/>
      <c r="C604" s="426"/>
      <c r="D604" s="426"/>
      <c r="E604" s="81">
        <v>0</v>
      </c>
      <c r="F604" s="81">
        <v>0</v>
      </c>
      <c r="G604" s="81">
        <v>0</v>
      </c>
      <c r="H604" s="81">
        <v>0</v>
      </c>
      <c r="I604" s="67"/>
      <c r="J604" s="197"/>
      <c r="K604" s="199"/>
      <c r="L604" s="199"/>
      <c r="M604" s="199"/>
      <c r="N604" s="202"/>
      <c r="O604" s="202"/>
      <c r="P604" s="202"/>
      <c r="Q604" s="202"/>
    </row>
    <row r="605" spans="1:17" ht="11.25" customHeight="1" x14ac:dyDescent="0.2">
      <c r="A605" s="425" t="s">
        <v>120</v>
      </c>
      <c r="B605" s="426"/>
      <c r="C605" s="426"/>
      <c r="D605" s="426"/>
      <c r="E605" s="81">
        <v>0</v>
      </c>
      <c r="F605" s="81">
        <v>0</v>
      </c>
      <c r="G605" s="81">
        <v>2593</v>
      </c>
      <c r="H605" s="81">
        <v>0</v>
      </c>
      <c r="I605" s="67"/>
      <c r="J605" s="197"/>
      <c r="K605" s="199"/>
      <c r="L605" s="199"/>
      <c r="M605" s="199"/>
      <c r="N605" s="202"/>
      <c r="O605" s="202"/>
      <c r="P605" s="202"/>
      <c r="Q605" s="202"/>
    </row>
    <row r="606" spans="1:17" ht="23.25" customHeight="1" x14ac:dyDescent="0.2">
      <c r="A606" s="416" t="s">
        <v>564</v>
      </c>
      <c r="B606" s="416"/>
      <c r="C606" s="416"/>
      <c r="D606" s="416"/>
      <c r="E606" s="81">
        <f>SUM(E607:E608)</f>
        <v>0</v>
      </c>
      <c r="F606" s="81">
        <f>SUM(F607:F608)</f>
        <v>5375</v>
      </c>
      <c r="G606" s="81">
        <f>SUM(G607:G608)</f>
        <v>19293</v>
      </c>
      <c r="H606" s="81">
        <f>SUM(H607:H608)</f>
        <v>0</v>
      </c>
      <c r="I606" s="67"/>
      <c r="J606" s="198"/>
      <c r="K606" s="198"/>
      <c r="L606" s="198"/>
      <c r="M606" s="198"/>
      <c r="N606" s="202"/>
      <c r="O606" s="202"/>
      <c r="P606" s="202"/>
      <c r="Q606" s="202"/>
    </row>
    <row r="607" spans="1:17" ht="23.25" customHeight="1" x14ac:dyDescent="0.2">
      <c r="A607" s="425" t="s">
        <v>134</v>
      </c>
      <c r="B607" s="426"/>
      <c r="C607" s="426"/>
      <c r="D607" s="426"/>
      <c r="E607" s="81">
        <v>0</v>
      </c>
      <c r="F607" s="81">
        <v>5375</v>
      </c>
      <c r="G607" s="81">
        <v>17312</v>
      </c>
      <c r="H607" s="81">
        <v>0</v>
      </c>
      <c r="I607" s="67"/>
      <c r="J607" s="197"/>
      <c r="K607" s="199"/>
      <c r="L607" s="199"/>
      <c r="M607" s="199"/>
      <c r="N607" s="202"/>
      <c r="O607" s="202"/>
      <c r="P607" s="202"/>
      <c r="Q607" s="202"/>
    </row>
    <row r="608" spans="1:17" x14ac:dyDescent="0.2">
      <c r="A608" s="425" t="s">
        <v>120</v>
      </c>
      <c r="B608" s="426"/>
      <c r="C608" s="426"/>
      <c r="D608" s="426"/>
      <c r="E608" s="81">
        <v>0</v>
      </c>
      <c r="F608" s="81">
        <v>0</v>
      </c>
      <c r="G608" s="81">
        <v>1981</v>
      </c>
      <c r="H608" s="81">
        <v>0</v>
      </c>
      <c r="I608" s="67"/>
      <c r="J608" s="197"/>
      <c r="K608" s="199"/>
      <c r="L608" s="199"/>
      <c r="M608" s="199"/>
      <c r="N608" s="202"/>
      <c r="O608" s="202"/>
      <c r="P608" s="202"/>
      <c r="Q608" s="202"/>
    </row>
    <row r="609" spans="1:17" ht="23.25" customHeight="1" x14ac:dyDescent="0.2">
      <c r="A609" s="416" t="s">
        <v>565</v>
      </c>
      <c r="B609" s="416"/>
      <c r="C609" s="416"/>
      <c r="D609" s="416"/>
      <c r="E609" s="81">
        <f>SUM(E610:E611)</f>
        <v>0</v>
      </c>
      <c r="F609" s="81">
        <f>SUM(F610:F611)</f>
        <v>4394</v>
      </c>
      <c r="G609" s="81">
        <f>SUM(G610:G611)</f>
        <v>6691</v>
      </c>
      <c r="H609" s="81">
        <f>SUM(H610:H611)</f>
        <v>0</v>
      </c>
      <c r="I609" s="67"/>
      <c r="J609" s="198"/>
      <c r="K609" s="198"/>
      <c r="L609" s="198"/>
      <c r="M609" s="198"/>
      <c r="N609" s="202"/>
      <c r="O609" s="202"/>
      <c r="P609" s="202"/>
      <c r="Q609" s="202"/>
    </row>
    <row r="610" spans="1:17" ht="23.25" customHeight="1" x14ac:dyDescent="0.2">
      <c r="A610" s="425" t="s">
        <v>134</v>
      </c>
      <c r="B610" s="426"/>
      <c r="C610" s="426"/>
      <c r="D610" s="426"/>
      <c r="E610" s="81">
        <v>0</v>
      </c>
      <c r="F610" s="81">
        <v>4394</v>
      </c>
      <c r="G610" s="81">
        <v>6184</v>
      </c>
      <c r="H610" s="81">
        <v>0</v>
      </c>
      <c r="I610" s="67"/>
      <c r="J610" s="197"/>
      <c r="K610" s="199"/>
      <c r="L610" s="199"/>
      <c r="M610" s="199"/>
      <c r="N610" s="202"/>
      <c r="O610" s="202"/>
      <c r="P610" s="202"/>
      <c r="Q610" s="202"/>
    </row>
    <row r="611" spans="1:17" x14ac:dyDescent="0.2">
      <c r="A611" s="425" t="s">
        <v>120</v>
      </c>
      <c r="B611" s="426"/>
      <c r="C611" s="426"/>
      <c r="D611" s="426"/>
      <c r="E611" s="81">
        <v>0</v>
      </c>
      <c r="F611" s="81">
        <v>0</v>
      </c>
      <c r="G611" s="81">
        <v>507</v>
      </c>
      <c r="H611" s="81">
        <v>0</v>
      </c>
      <c r="I611" s="67"/>
      <c r="J611" s="197"/>
      <c r="K611" s="199"/>
      <c r="L611" s="199"/>
      <c r="M611" s="199"/>
      <c r="N611" s="202"/>
      <c r="O611" s="202"/>
      <c r="P611" s="202"/>
      <c r="Q611" s="202"/>
    </row>
    <row r="612" spans="1:17" ht="23.25" customHeight="1" x14ac:dyDescent="0.2">
      <c r="A612" s="416" t="s">
        <v>566</v>
      </c>
      <c r="B612" s="416"/>
      <c r="C612" s="416"/>
      <c r="D612" s="416"/>
      <c r="E612" s="81">
        <f>SUM(E613:E614)</f>
        <v>0</v>
      </c>
      <c r="F612" s="81">
        <f>SUM(F613:F614)</f>
        <v>8840</v>
      </c>
      <c r="G612" s="81">
        <f>SUM(G613:G614)</f>
        <v>18730</v>
      </c>
      <c r="H612" s="81">
        <f>SUM(H613:H614)</f>
        <v>0</v>
      </c>
      <c r="I612" s="67"/>
      <c r="J612" s="198"/>
      <c r="K612" s="198"/>
      <c r="L612" s="198"/>
      <c r="M612" s="198"/>
      <c r="N612" s="202"/>
      <c r="O612" s="202"/>
      <c r="P612" s="202"/>
      <c r="Q612" s="202"/>
    </row>
    <row r="613" spans="1:17" ht="23.25" customHeight="1" x14ac:dyDescent="0.2">
      <c r="A613" s="425" t="s">
        <v>134</v>
      </c>
      <c r="B613" s="426"/>
      <c r="C613" s="426"/>
      <c r="D613" s="426"/>
      <c r="E613" s="81">
        <v>0</v>
      </c>
      <c r="F613" s="81">
        <v>8840</v>
      </c>
      <c r="G613" s="81">
        <v>17922</v>
      </c>
      <c r="H613" s="81">
        <v>0</v>
      </c>
      <c r="I613" s="67"/>
      <c r="J613" s="197"/>
      <c r="K613" s="199"/>
      <c r="L613" s="199"/>
      <c r="M613" s="199"/>
      <c r="N613" s="202"/>
      <c r="O613" s="202"/>
      <c r="P613" s="202"/>
      <c r="Q613" s="202"/>
    </row>
    <row r="614" spans="1:17" x14ac:dyDescent="0.2">
      <c r="A614" s="425" t="s">
        <v>120</v>
      </c>
      <c r="B614" s="426"/>
      <c r="C614" s="426"/>
      <c r="D614" s="426"/>
      <c r="E614" s="81">
        <v>0</v>
      </c>
      <c r="F614" s="81">
        <v>0</v>
      </c>
      <c r="G614" s="81">
        <v>808</v>
      </c>
      <c r="H614" s="81">
        <v>0</v>
      </c>
      <c r="I614" s="67"/>
      <c r="J614" s="197"/>
      <c r="K614" s="199"/>
      <c r="L614" s="199"/>
      <c r="M614" s="199"/>
      <c r="N614" s="202"/>
      <c r="O614" s="202"/>
      <c r="P614" s="202"/>
      <c r="Q614" s="202"/>
    </row>
    <row r="615" spans="1:17" ht="23.25" customHeight="1" x14ac:dyDescent="0.2">
      <c r="A615" s="416" t="s">
        <v>567</v>
      </c>
      <c r="B615" s="416"/>
      <c r="C615" s="416"/>
      <c r="D615" s="416"/>
      <c r="E615" s="81">
        <f>SUM(E616:E619)</f>
        <v>0</v>
      </c>
      <c r="F615" s="81">
        <f>SUM(F616:F619)</f>
        <v>59524</v>
      </c>
      <c r="G615" s="81">
        <f>SUM(G616:G619)</f>
        <v>85822</v>
      </c>
      <c r="H615" s="81">
        <f>SUM(H616:H619)</f>
        <v>0</v>
      </c>
      <c r="I615" s="67"/>
      <c r="J615" s="198"/>
      <c r="K615" s="198"/>
      <c r="L615" s="198"/>
      <c r="M615" s="198"/>
      <c r="N615" s="202"/>
      <c r="O615" s="202"/>
      <c r="P615" s="202"/>
      <c r="Q615" s="202"/>
    </row>
    <row r="616" spans="1:17" ht="23.25" customHeight="1" x14ac:dyDescent="0.2">
      <c r="A616" s="425" t="s">
        <v>134</v>
      </c>
      <c r="B616" s="426"/>
      <c r="C616" s="426"/>
      <c r="D616" s="426"/>
      <c r="E616" s="81">
        <v>0</v>
      </c>
      <c r="F616" s="81">
        <v>59524</v>
      </c>
      <c r="G616" s="81">
        <v>62507</v>
      </c>
      <c r="H616" s="81">
        <v>0</v>
      </c>
      <c r="I616" s="67"/>
      <c r="J616" s="197"/>
      <c r="K616" s="199"/>
      <c r="L616" s="199"/>
      <c r="M616" s="199"/>
      <c r="N616" s="202"/>
      <c r="O616" s="202"/>
      <c r="P616" s="202"/>
      <c r="Q616" s="202"/>
    </row>
    <row r="617" spans="1:17" x14ac:dyDescent="0.2">
      <c r="A617" s="425" t="s">
        <v>281</v>
      </c>
      <c r="B617" s="426"/>
      <c r="C617" s="426"/>
      <c r="D617" s="426"/>
      <c r="E617" s="81">
        <v>0</v>
      </c>
      <c r="F617" s="81">
        <v>0</v>
      </c>
      <c r="G617" s="81">
        <v>6517</v>
      </c>
      <c r="H617" s="81">
        <v>0</v>
      </c>
      <c r="I617" s="67"/>
      <c r="J617" s="197"/>
      <c r="K617" s="199"/>
      <c r="L617" s="199"/>
      <c r="M617" s="199"/>
      <c r="N617" s="202"/>
      <c r="O617" s="202"/>
      <c r="P617" s="202"/>
      <c r="Q617" s="202"/>
    </row>
    <row r="618" spans="1:17" ht="11.25" customHeight="1" x14ac:dyDescent="0.2">
      <c r="A618" s="425" t="s">
        <v>119</v>
      </c>
      <c r="B618" s="426"/>
      <c r="C618" s="426"/>
      <c r="D618" s="426"/>
      <c r="E618" s="81">
        <v>0</v>
      </c>
      <c r="F618" s="81">
        <v>0</v>
      </c>
      <c r="G618" s="81">
        <v>10531</v>
      </c>
      <c r="H618" s="81">
        <v>0</v>
      </c>
      <c r="I618" s="67"/>
      <c r="J618" s="197"/>
      <c r="K618" s="199"/>
      <c r="L618" s="199"/>
      <c r="M618" s="199"/>
      <c r="N618" s="202"/>
      <c r="O618" s="202"/>
      <c r="P618" s="202"/>
      <c r="Q618" s="202"/>
    </row>
    <row r="619" spans="1:17" ht="11.25" customHeight="1" x14ac:dyDescent="0.2">
      <c r="A619" s="425" t="s">
        <v>120</v>
      </c>
      <c r="B619" s="426"/>
      <c r="C619" s="426"/>
      <c r="D619" s="426"/>
      <c r="E619" s="81">
        <v>0</v>
      </c>
      <c r="F619" s="81">
        <v>0</v>
      </c>
      <c r="G619" s="81">
        <v>6267</v>
      </c>
      <c r="H619" s="81">
        <v>0</v>
      </c>
      <c r="I619" s="67"/>
      <c r="J619" s="197"/>
      <c r="K619" s="199"/>
      <c r="L619" s="199"/>
      <c r="M619" s="199"/>
      <c r="N619" s="202"/>
      <c r="O619" s="202"/>
      <c r="P619" s="202"/>
      <c r="Q619" s="202"/>
    </row>
    <row r="620" spans="1:17" ht="23.25" customHeight="1" x14ac:dyDescent="0.2">
      <c r="A620" s="416" t="s">
        <v>568</v>
      </c>
      <c r="B620" s="416"/>
      <c r="C620" s="416"/>
      <c r="D620" s="416"/>
      <c r="E620" s="81">
        <f>SUM(E621:E623)</f>
        <v>0</v>
      </c>
      <c r="F620" s="81">
        <f>SUM(F621:F623)</f>
        <v>34447</v>
      </c>
      <c r="G620" s="81">
        <f>SUM(G621:G623)</f>
        <v>18854</v>
      </c>
      <c r="H620" s="81">
        <f>SUM(H621:H623)</f>
        <v>0</v>
      </c>
      <c r="I620" s="67"/>
      <c r="J620" s="198"/>
      <c r="K620" s="198"/>
      <c r="L620" s="198"/>
      <c r="M620" s="198"/>
      <c r="N620" s="202"/>
      <c r="O620" s="202"/>
      <c r="P620" s="202"/>
      <c r="Q620" s="202"/>
    </row>
    <row r="621" spans="1:17" ht="23.25" customHeight="1" x14ac:dyDescent="0.2">
      <c r="A621" s="425" t="s">
        <v>134</v>
      </c>
      <c r="B621" s="426"/>
      <c r="C621" s="426"/>
      <c r="D621" s="426"/>
      <c r="E621" s="81">
        <v>0</v>
      </c>
      <c r="F621" s="81">
        <v>34447</v>
      </c>
      <c r="G621" s="81">
        <v>8358</v>
      </c>
      <c r="H621" s="81">
        <v>0</v>
      </c>
      <c r="I621" s="67"/>
      <c r="J621" s="197"/>
      <c r="K621" s="199"/>
      <c r="L621" s="199"/>
      <c r="M621" s="199"/>
      <c r="N621" s="202"/>
      <c r="O621" s="202"/>
      <c r="P621" s="202"/>
      <c r="Q621" s="202"/>
    </row>
    <row r="622" spans="1:17" x14ac:dyDescent="0.2">
      <c r="A622" s="425" t="s">
        <v>119</v>
      </c>
      <c r="B622" s="426"/>
      <c r="C622" s="426"/>
      <c r="D622" s="426"/>
      <c r="E622" s="81">
        <v>0</v>
      </c>
      <c r="F622" s="81">
        <v>0</v>
      </c>
      <c r="G622" s="81">
        <v>8997</v>
      </c>
      <c r="H622" s="81">
        <v>0</v>
      </c>
      <c r="I622" s="67"/>
      <c r="J622" s="197"/>
      <c r="K622" s="199"/>
      <c r="L622" s="199"/>
      <c r="M622" s="199"/>
      <c r="N622" s="202"/>
      <c r="O622" s="202"/>
      <c r="P622" s="202"/>
      <c r="Q622" s="202"/>
    </row>
    <row r="623" spans="1:17" ht="11.25" customHeight="1" x14ac:dyDescent="0.2">
      <c r="A623" s="425" t="s">
        <v>120</v>
      </c>
      <c r="B623" s="426"/>
      <c r="C623" s="426"/>
      <c r="D623" s="426"/>
      <c r="E623" s="81">
        <v>0</v>
      </c>
      <c r="F623" s="81">
        <v>0</v>
      </c>
      <c r="G623" s="81">
        <v>1499</v>
      </c>
      <c r="H623" s="81">
        <v>0</v>
      </c>
      <c r="I623" s="67"/>
      <c r="J623" s="197"/>
      <c r="K623" s="199"/>
      <c r="L623" s="199"/>
      <c r="M623" s="199"/>
      <c r="N623" s="202"/>
      <c r="O623" s="202"/>
      <c r="P623" s="202"/>
      <c r="Q623" s="202"/>
    </row>
    <row r="624" spans="1:17" ht="23.25" customHeight="1" x14ac:dyDescent="0.2">
      <c r="A624" s="416" t="s">
        <v>569</v>
      </c>
      <c r="B624" s="416"/>
      <c r="C624" s="416"/>
      <c r="D624" s="416"/>
      <c r="E624" s="81">
        <f>SUM(E625:E625)</f>
        <v>0</v>
      </c>
      <c r="F624" s="81">
        <f>SUM(F625:F625)</f>
        <v>0</v>
      </c>
      <c r="G624" s="81">
        <f>SUM(G625:G625)</f>
        <v>3318</v>
      </c>
      <c r="H624" s="81">
        <f>SUM(H625:H625)</f>
        <v>0</v>
      </c>
      <c r="I624" s="67"/>
      <c r="J624" s="198"/>
      <c r="K624" s="198"/>
      <c r="L624" s="198"/>
      <c r="M624" s="198"/>
      <c r="N624" s="202"/>
      <c r="O624" s="202"/>
      <c r="P624" s="202"/>
      <c r="Q624" s="202"/>
    </row>
    <row r="625" spans="1:17" ht="23.25" customHeight="1" x14ac:dyDescent="0.2">
      <c r="A625" s="425" t="s">
        <v>134</v>
      </c>
      <c r="B625" s="426"/>
      <c r="C625" s="426"/>
      <c r="D625" s="426"/>
      <c r="E625" s="81">
        <v>0</v>
      </c>
      <c r="F625" s="81">
        <v>0</v>
      </c>
      <c r="G625" s="81">
        <v>3318</v>
      </c>
      <c r="H625" s="81">
        <v>0</v>
      </c>
      <c r="I625" s="67"/>
      <c r="J625" s="197"/>
      <c r="K625" s="199"/>
      <c r="L625" s="199"/>
      <c r="M625" s="199"/>
      <c r="N625" s="202"/>
      <c r="O625" s="202"/>
      <c r="P625" s="202"/>
      <c r="Q625" s="202"/>
    </row>
    <row r="626" spans="1:17" ht="23.25" customHeight="1" x14ac:dyDescent="0.2">
      <c r="A626" s="416" t="s">
        <v>570</v>
      </c>
      <c r="B626" s="416"/>
      <c r="C626" s="416"/>
      <c r="D626" s="416"/>
      <c r="E626" s="81">
        <f>SUM(E627:E628)</f>
        <v>0</v>
      </c>
      <c r="F626" s="81">
        <f>SUM(F627:F628)</f>
        <v>5746</v>
      </c>
      <c r="G626" s="81">
        <f>SUM(G627:G628)</f>
        <v>16873</v>
      </c>
      <c r="H626" s="81">
        <f>SUM(H627:H628)</f>
        <v>0</v>
      </c>
      <c r="I626" s="67"/>
      <c r="J626" s="198"/>
      <c r="K626" s="198"/>
      <c r="L626" s="198"/>
      <c r="M626" s="198"/>
      <c r="N626" s="202"/>
      <c r="O626" s="202"/>
      <c r="P626" s="202"/>
      <c r="Q626" s="202"/>
    </row>
    <row r="627" spans="1:17" ht="23.25" customHeight="1" x14ac:dyDescent="0.2">
      <c r="A627" s="425" t="s">
        <v>134</v>
      </c>
      <c r="B627" s="426"/>
      <c r="C627" s="426"/>
      <c r="D627" s="426"/>
      <c r="E627" s="81">
        <v>0</v>
      </c>
      <c r="F627" s="81">
        <v>5746</v>
      </c>
      <c r="G627" s="81">
        <v>15821</v>
      </c>
      <c r="H627" s="81">
        <v>0</v>
      </c>
      <c r="I627" s="67"/>
      <c r="J627" s="197"/>
      <c r="K627" s="199"/>
      <c r="L627" s="199"/>
      <c r="M627" s="199"/>
      <c r="N627" s="202"/>
      <c r="O627" s="202"/>
      <c r="P627" s="202"/>
      <c r="Q627" s="202"/>
    </row>
    <row r="628" spans="1:17" x14ac:dyDescent="0.2">
      <c r="A628" s="425" t="s">
        <v>120</v>
      </c>
      <c r="B628" s="426"/>
      <c r="C628" s="426"/>
      <c r="D628" s="426"/>
      <c r="E628" s="81">
        <v>0</v>
      </c>
      <c r="F628" s="81">
        <v>0</v>
      </c>
      <c r="G628" s="81">
        <v>1052</v>
      </c>
      <c r="H628" s="81">
        <v>0</v>
      </c>
      <c r="I628" s="67"/>
      <c r="J628" s="197"/>
      <c r="K628" s="199"/>
      <c r="L628" s="199"/>
      <c r="M628" s="199"/>
      <c r="N628" s="202"/>
      <c r="O628" s="202"/>
      <c r="P628" s="202"/>
      <c r="Q628" s="202"/>
    </row>
    <row r="629" spans="1:17" ht="23.25" customHeight="1" x14ac:dyDescent="0.2">
      <c r="A629" s="416" t="s">
        <v>571</v>
      </c>
      <c r="B629" s="416"/>
      <c r="C629" s="416"/>
      <c r="D629" s="416"/>
      <c r="E629" s="81">
        <f>SUM(E630:E631)</f>
        <v>0</v>
      </c>
      <c r="F629" s="81">
        <f>SUM(F630:F631)</f>
        <v>15937</v>
      </c>
      <c r="G629" s="81">
        <f>SUM(G630:G631)</f>
        <v>15561</v>
      </c>
      <c r="H629" s="81">
        <f>SUM(H630:H631)</f>
        <v>0</v>
      </c>
      <c r="I629" s="67"/>
      <c r="J629" s="198"/>
      <c r="K629" s="198"/>
      <c r="L629" s="198"/>
      <c r="M629" s="198"/>
      <c r="N629" s="202"/>
      <c r="O629" s="202"/>
      <c r="P629" s="202"/>
      <c r="Q629" s="202"/>
    </row>
    <row r="630" spans="1:17" ht="23.25" customHeight="1" x14ac:dyDescent="0.2">
      <c r="A630" s="425" t="s">
        <v>134</v>
      </c>
      <c r="B630" s="426"/>
      <c r="C630" s="426"/>
      <c r="D630" s="426"/>
      <c r="E630" s="81">
        <v>0</v>
      </c>
      <c r="F630" s="81">
        <v>15937</v>
      </c>
      <c r="G630" s="81">
        <v>13455</v>
      </c>
      <c r="H630" s="81">
        <v>0</v>
      </c>
      <c r="I630" s="67"/>
      <c r="J630" s="197"/>
      <c r="K630" s="199"/>
      <c r="L630" s="199"/>
      <c r="M630" s="199"/>
      <c r="N630" s="202"/>
      <c r="O630" s="202"/>
      <c r="P630" s="202"/>
      <c r="Q630" s="202"/>
    </row>
    <row r="631" spans="1:17" x14ac:dyDescent="0.2">
      <c r="A631" s="425" t="s">
        <v>120</v>
      </c>
      <c r="B631" s="426"/>
      <c r="C631" s="426"/>
      <c r="D631" s="426"/>
      <c r="E631" s="81">
        <v>0</v>
      </c>
      <c r="F631" s="81">
        <v>0</v>
      </c>
      <c r="G631" s="81">
        <v>2106</v>
      </c>
      <c r="H631" s="81">
        <v>0</v>
      </c>
      <c r="I631" s="67"/>
      <c r="J631" s="197"/>
      <c r="K631" s="199"/>
      <c r="L631" s="199"/>
      <c r="M631" s="199"/>
      <c r="N631" s="202"/>
      <c r="O631" s="202"/>
      <c r="P631" s="202"/>
      <c r="Q631" s="202"/>
    </row>
    <row r="632" spans="1:17" ht="23.25" customHeight="1" x14ac:dyDescent="0.2">
      <c r="A632" s="416" t="s">
        <v>572</v>
      </c>
      <c r="B632" s="416"/>
      <c r="C632" s="416"/>
      <c r="D632" s="416"/>
      <c r="E632" s="81">
        <f>SUM(E633:E636)</f>
        <v>0</v>
      </c>
      <c r="F632" s="81">
        <f>SUM(F633:F636)</f>
        <v>22274</v>
      </c>
      <c r="G632" s="81">
        <f>SUM(G633:G636)</f>
        <v>34973</v>
      </c>
      <c r="H632" s="81">
        <f>SUM(H633:H636)</f>
        <v>0</v>
      </c>
      <c r="I632" s="67"/>
      <c r="J632" s="198"/>
      <c r="K632" s="198"/>
      <c r="L632" s="198"/>
      <c r="M632" s="198"/>
      <c r="N632" s="202"/>
      <c r="O632" s="202"/>
      <c r="P632" s="202"/>
      <c r="Q632" s="202"/>
    </row>
    <row r="633" spans="1:17" ht="23.25" customHeight="1" x14ac:dyDescent="0.2">
      <c r="A633" s="425" t="s">
        <v>134</v>
      </c>
      <c r="B633" s="426"/>
      <c r="C633" s="426"/>
      <c r="D633" s="426"/>
      <c r="E633" s="81">
        <v>0</v>
      </c>
      <c r="F633" s="81">
        <v>22274</v>
      </c>
      <c r="G633" s="81">
        <v>25827</v>
      </c>
      <c r="H633" s="81">
        <v>0</v>
      </c>
      <c r="I633" s="67"/>
      <c r="J633" s="197"/>
      <c r="K633" s="199"/>
      <c r="L633" s="199"/>
      <c r="M633" s="199"/>
      <c r="N633" s="202"/>
      <c r="O633" s="202"/>
      <c r="P633" s="202"/>
      <c r="Q633" s="202"/>
    </row>
    <row r="634" spans="1:17" x14ac:dyDescent="0.2">
      <c r="A634" s="425" t="s">
        <v>281</v>
      </c>
      <c r="B634" s="426"/>
      <c r="C634" s="426"/>
      <c r="D634" s="426"/>
      <c r="E634" s="81">
        <v>0</v>
      </c>
      <c r="F634" s="81">
        <v>0</v>
      </c>
      <c r="G634" s="81">
        <v>3689</v>
      </c>
      <c r="H634" s="81">
        <v>0</v>
      </c>
      <c r="I634" s="67"/>
      <c r="J634" s="197"/>
      <c r="K634" s="199"/>
      <c r="L634" s="199"/>
      <c r="M634" s="199"/>
      <c r="N634" s="202"/>
      <c r="O634" s="202"/>
      <c r="P634" s="202"/>
      <c r="Q634" s="202"/>
    </row>
    <row r="635" spans="1:17" ht="11.25" customHeight="1" x14ac:dyDescent="0.2">
      <c r="A635" s="425" t="s">
        <v>119</v>
      </c>
      <c r="B635" s="426"/>
      <c r="C635" s="426"/>
      <c r="D635" s="426"/>
      <c r="E635" s="81">
        <v>0</v>
      </c>
      <c r="F635" s="81">
        <v>0</v>
      </c>
      <c r="G635" s="81">
        <v>1487</v>
      </c>
      <c r="H635" s="81">
        <v>0</v>
      </c>
      <c r="I635" s="67"/>
      <c r="J635" s="197"/>
      <c r="K635" s="199"/>
      <c r="L635" s="199"/>
      <c r="M635" s="199"/>
      <c r="N635" s="202"/>
      <c r="O635" s="202"/>
      <c r="P635" s="202"/>
      <c r="Q635" s="202"/>
    </row>
    <row r="636" spans="1:17" ht="11.25" customHeight="1" x14ac:dyDescent="0.2">
      <c r="A636" s="425" t="s">
        <v>120</v>
      </c>
      <c r="B636" s="426"/>
      <c r="C636" s="426"/>
      <c r="D636" s="426"/>
      <c r="E636" s="81">
        <v>0</v>
      </c>
      <c r="F636" s="81">
        <v>0</v>
      </c>
      <c r="G636" s="81">
        <v>3970</v>
      </c>
      <c r="H636" s="81">
        <v>0</v>
      </c>
      <c r="I636" s="67"/>
      <c r="J636" s="197"/>
      <c r="K636" s="199"/>
      <c r="L636" s="199"/>
      <c r="M636" s="199"/>
      <c r="N636" s="202"/>
      <c r="O636" s="202"/>
      <c r="P636" s="202"/>
      <c r="Q636" s="202"/>
    </row>
    <row r="637" spans="1:17" ht="23.25" customHeight="1" x14ac:dyDescent="0.2">
      <c r="A637" s="416" t="s">
        <v>573</v>
      </c>
      <c r="B637" s="416"/>
      <c r="C637" s="416"/>
      <c r="D637" s="416"/>
      <c r="E637" s="81">
        <f>SUM(E638:E638)</f>
        <v>0</v>
      </c>
      <c r="F637" s="81">
        <f>SUM(F638:F638)</f>
        <v>0</v>
      </c>
      <c r="G637" s="81">
        <f>SUM(G638:G638)</f>
        <v>4107</v>
      </c>
      <c r="H637" s="81">
        <f>SUM(H638:H638)</f>
        <v>0</v>
      </c>
      <c r="I637" s="67"/>
      <c r="J637" s="198"/>
      <c r="K637" s="198"/>
      <c r="L637" s="198"/>
      <c r="M637" s="198"/>
      <c r="N637" s="202"/>
      <c r="O637" s="202"/>
      <c r="P637" s="202"/>
      <c r="Q637" s="202"/>
    </row>
    <row r="638" spans="1:17" ht="23.25" customHeight="1" x14ac:dyDescent="0.2">
      <c r="A638" s="425" t="s">
        <v>134</v>
      </c>
      <c r="B638" s="426"/>
      <c r="C638" s="426"/>
      <c r="D638" s="426"/>
      <c r="E638" s="81">
        <v>0</v>
      </c>
      <c r="F638" s="81">
        <v>0</v>
      </c>
      <c r="G638" s="184">
        <v>4107</v>
      </c>
      <c r="H638" s="81">
        <v>0</v>
      </c>
      <c r="I638" s="67"/>
      <c r="J638" s="197"/>
      <c r="K638" s="199"/>
      <c r="L638" s="199"/>
      <c r="M638" s="199"/>
      <c r="N638" s="202"/>
      <c r="O638" s="202"/>
      <c r="P638" s="203"/>
      <c r="Q638" s="202"/>
    </row>
    <row r="639" spans="1:17" ht="23.25" customHeight="1" x14ac:dyDescent="0.2">
      <c r="A639" s="416" t="s">
        <v>574</v>
      </c>
      <c r="B639" s="416"/>
      <c r="C639" s="416"/>
      <c r="D639" s="416"/>
      <c r="E639" s="81">
        <f>SUM(E640:E641)</f>
        <v>0</v>
      </c>
      <c r="F639" s="81">
        <f>SUM(F640:F641)</f>
        <v>4409</v>
      </c>
      <c r="G639" s="81">
        <f>SUM(G640:G641)</f>
        <v>10850</v>
      </c>
      <c r="H639" s="81">
        <f>SUM(H640:H641)</f>
        <v>0</v>
      </c>
      <c r="I639" s="67"/>
      <c r="J639" s="198"/>
      <c r="K639" s="198"/>
      <c r="L639" s="198"/>
      <c r="M639" s="198"/>
      <c r="N639" s="202"/>
      <c r="O639" s="202"/>
      <c r="P639" s="202"/>
      <c r="Q639" s="202"/>
    </row>
    <row r="640" spans="1:17" ht="23.25" customHeight="1" x14ac:dyDescent="0.2">
      <c r="A640" s="425" t="s">
        <v>134</v>
      </c>
      <c r="B640" s="426"/>
      <c r="C640" s="426"/>
      <c r="D640" s="426"/>
      <c r="E640" s="81">
        <v>0</v>
      </c>
      <c r="F640" s="81">
        <v>4409</v>
      </c>
      <c r="G640" s="184">
        <v>10145</v>
      </c>
      <c r="H640" s="81">
        <v>0</v>
      </c>
      <c r="I640" s="67"/>
      <c r="J640" s="197"/>
      <c r="K640" s="199"/>
      <c r="L640" s="199"/>
      <c r="M640" s="199"/>
      <c r="N640" s="202"/>
      <c r="O640" s="202"/>
      <c r="P640" s="203"/>
      <c r="Q640" s="202"/>
    </row>
    <row r="641" spans="1:17" x14ac:dyDescent="0.2">
      <c r="A641" s="425" t="s">
        <v>120</v>
      </c>
      <c r="B641" s="426"/>
      <c r="C641" s="426"/>
      <c r="D641" s="426"/>
      <c r="E641" s="81">
        <v>0</v>
      </c>
      <c r="F641" s="81">
        <v>0</v>
      </c>
      <c r="G641" s="184">
        <v>705</v>
      </c>
      <c r="H641" s="81">
        <v>0</v>
      </c>
      <c r="I641" s="67"/>
      <c r="J641" s="197"/>
      <c r="K641" s="199"/>
      <c r="L641" s="199"/>
      <c r="M641" s="199"/>
      <c r="N641" s="202"/>
      <c r="O641" s="202"/>
      <c r="P641" s="203"/>
      <c r="Q641" s="202"/>
    </row>
    <row r="642" spans="1:17" ht="23.25" customHeight="1" x14ac:dyDescent="0.2">
      <c r="A642" s="416" t="s">
        <v>575</v>
      </c>
      <c r="B642" s="416"/>
      <c r="C642" s="416"/>
      <c r="D642" s="416"/>
      <c r="E642" s="81">
        <f>SUM(E643:E646)</f>
        <v>0</v>
      </c>
      <c r="F642" s="81">
        <f>SUM(F643:F646)</f>
        <v>0</v>
      </c>
      <c r="G642" s="81">
        <f>SUM(G643:G646)</f>
        <v>28172</v>
      </c>
      <c r="H642" s="81">
        <f>SUM(H643:H646)</f>
        <v>0</v>
      </c>
      <c r="I642" s="67"/>
      <c r="J642" s="198"/>
      <c r="K642" s="198"/>
      <c r="L642" s="198"/>
      <c r="M642" s="198"/>
      <c r="N642" s="202"/>
      <c r="O642" s="202"/>
      <c r="P642" s="202"/>
      <c r="Q642" s="202"/>
    </row>
    <row r="643" spans="1:17" ht="23.25" customHeight="1" x14ac:dyDescent="0.2">
      <c r="A643" s="425" t="s">
        <v>134</v>
      </c>
      <c r="B643" s="426"/>
      <c r="C643" s="426"/>
      <c r="D643" s="426"/>
      <c r="E643" s="81">
        <v>0</v>
      </c>
      <c r="F643" s="81">
        <v>0</v>
      </c>
      <c r="G643" s="81">
        <v>13810</v>
      </c>
      <c r="H643" s="81">
        <v>0</v>
      </c>
      <c r="I643" s="67"/>
      <c r="J643" s="197"/>
      <c r="K643" s="199"/>
      <c r="L643" s="199"/>
      <c r="M643" s="199"/>
      <c r="N643" s="202"/>
      <c r="O643" s="202"/>
      <c r="P643" s="202"/>
      <c r="Q643" s="202"/>
    </row>
    <row r="644" spans="1:17" x14ac:dyDescent="0.2">
      <c r="A644" s="425" t="s">
        <v>281</v>
      </c>
      <c r="B644" s="426"/>
      <c r="C644" s="426"/>
      <c r="D644" s="426"/>
      <c r="E644" s="81">
        <v>0</v>
      </c>
      <c r="F644" s="81">
        <v>0</v>
      </c>
      <c r="G644" s="81">
        <v>2042</v>
      </c>
      <c r="H644" s="81">
        <v>0</v>
      </c>
      <c r="I644" s="67"/>
      <c r="J644" s="197"/>
      <c r="K644" s="199"/>
      <c r="L644" s="199"/>
      <c r="M644" s="199"/>
      <c r="N644" s="202"/>
      <c r="O644" s="202"/>
      <c r="P644" s="202"/>
      <c r="Q644" s="202"/>
    </row>
    <row r="645" spans="1:17" ht="11.25" customHeight="1" x14ac:dyDescent="0.2">
      <c r="A645" s="425" t="s">
        <v>119</v>
      </c>
      <c r="B645" s="426"/>
      <c r="C645" s="426"/>
      <c r="D645" s="426"/>
      <c r="E645" s="81">
        <v>0</v>
      </c>
      <c r="F645" s="81">
        <v>0</v>
      </c>
      <c r="G645" s="81">
        <v>10592</v>
      </c>
      <c r="H645" s="81">
        <v>0</v>
      </c>
      <c r="I645" s="67"/>
      <c r="J645" s="197"/>
      <c r="K645" s="199"/>
      <c r="L645" s="199"/>
      <c r="M645" s="199"/>
      <c r="N645" s="202"/>
      <c r="O645" s="202"/>
      <c r="P645" s="202"/>
      <c r="Q645" s="202"/>
    </row>
    <row r="646" spans="1:17" ht="11.25" customHeight="1" x14ac:dyDescent="0.2">
      <c r="A646" s="425" t="s">
        <v>120</v>
      </c>
      <c r="B646" s="426"/>
      <c r="C646" s="426"/>
      <c r="D646" s="426"/>
      <c r="E646" s="81">
        <v>0</v>
      </c>
      <c r="F646" s="81">
        <v>0</v>
      </c>
      <c r="G646" s="81">
        <v>1728</v>
      </c>
      <c r="H646" s="81">
        <v>0</v>
      </c>
      <c r="I646" s="67"/>
      <c r="J646" s="197"/>
      <c r="K646" s="199"/>
      <c r="L646" s="199"/>
      <c r="M646" s="199"/>
      <c r="N646" s="202"/>
      <c r="O646" s="202"/>
      <c r="P646" s="202"/>
      <c r="Q646" s="202"/>
    </row>
    <row r="647" spans="1:17" ht="23.25" customHeight="1" x14ac:dyDescent="0.2">
      <c r="A647" s="416" t="s">
        <v>576</v>
      </c>
      <c r="B647" s="416"/>
      <c r="C647" s="416"/>
      <c r="D647" s="416"/>
      <c r="E647" s="81">
        <f>SUM(E648:E649)</f>
        <v>0</v>
      </c>
      <c r="F647" s="81">
        <f>SUM(F648:F649)</f>
        <v>6371</v>
      </c>
      <c r="G647" s="81">
        <f>SUM(G648:G649)</f>
        <v>7509</v>
      </c>
      <c r="H647" s="81">
        <f>SUM(H648:H649)</f>
        <v>0</v>
      </c>
      <c r="I647" s="67"/>
      <c r="J647" s="198"/>
      <c r="K647" s="198"/>
      <c r="L647" s="198"/>
      <c r="M647" s="198"/>
      <c r="N647" s="202"/>
      <c r="O647" s="202"/>
      <c r="P647" s="202"/>
      <c r="Q647" s="202"/>
    </row>
    <row r="648" spans="1:17" ht="23.25" customHeight="1" x14ac:dyDescent="0.2">
      <c r="A648" s="425" t="s">
        <v>134</v>
      </c>
      <c r="B648" s="426"/>
      <c r="C648" s="426"/>
      <c r="D648" s="426"/>
      <c r="E648" s="81">
        <v>0</v>
      </c>
      <c r="F648" s="81">
        <v>6371</v>
      </c>
      <c r="G648" s="81">
        <v>7496</v>
      </c>
      <c r="H648" s="81">
        <v>0</v>
      </c>
      <c r="I648" s="67"/>
      <c r="J648" s="197"/>
      <c r="K648" s="199"/>
      <c r="L648" s="199"/>
      <c r="M648" s="199"/>
      <c r="N648" s="202"/>
      <c r="O648" s="202"/>
      <c r="P648" s="202"/>
      <c r="Q648" s="202"/>
    </row>
    <row r="649" spans="1:17" x14ac:dyDescent="0.2">
      <c r="A649" s="425" t="s">
        <v>281</v>
      </c>
      <c r="B649" s="426"/>
      <c r="C649" s="426"/>
      <c r="D649" s="426"/>
      <c r="E649" s="81">
        <v>0</v>
      </c>
      <c r="F649" s="81">
        <v>0</v>
      </c>
      <c r="G649" s="81">
        <v>13</v>
      </c>
      <c r="H649" s="81">
        <v>0</v>
      </c>
      <c r="I649" s="67"/>
      <c r="J649" s="197"/>
      <c r="K649" s="199"/>
      <c r="L649" s="199"/>
      <c r="M649" s="199"/>
      <c r="N649" s="202"/>
      <c r="O649" s="202"/>
      <c r="P649" s="202"/>
      <c r="Q649" s="202"/>
    </row>
    <row r="650" spans="1:17" ht="23.25" customHeight="1" x14ac:dyDescent="0.2">
      <c r="A650" s="416" t="s">
        <v>577</v>
      </c>
      <c r="B650" s="416"/>
      <c r="C650" s="416"/>
      <c r="D650" s="416"/>
      <c r="E650" s="81">
        <f>SUM(E651:E652)</f>
        <v>0</v>
      </c>
      <c r="F650" s="81">
        <f>SUM(F651:F652)</f>
        <v>3047</v>
      </c>
      <c r="G650" s="81">
        <f>SUM(G651:G652)</f>
        <v>4828</v>
      </c>
      <c r="H650" s="81">
        <f>SUM(H651:H652)</f>
        <v>0</v>
      </c>
      <c r="I650" s="67"/>
      <c r="J650" s="198"/>
      <c r="K650" s="198"/>
      <c r="L650" s="198"/>
      <c r="M650" s="198"/>
      <c r="N650" s="202"/>
      <c r="O650" s="202"/>
      <c r="P650" s="202"/>
      <c r="Q650" s="202"/>
    </row>
    <row r="651" spans="1:17" ht="23.25" customHeight="1" x14ac:dyDescent="0.2">
      <c r="A651" s="425" t="s">
        <v>134</v>
      </c>
      <c r="B651" s="426"/>
      <c r="C651" s="426"/>
      <c r="D651" s="426"/>
      <c r="E651" s="81">
        <v>0</v>
      </c>
      <c r="F651" s="81">
        <v>3047</v>
      </c>
      <c r="G651" s="81">
        <v>3712</v>
      </c>
      <c r="H651" s="81">
        <v>0</v>
      </c>
      <c r="I651" s="67"/>
      <c r="J651" s="197"/>
      <c r="K651" s="199"/>
      <c r="L651" s="199"/>
      <c r="M651" s="199"/>
      <c r="N651" s="202"/>
      <c r="O651" s="202"/>
      <c r="P651" s="202"/>
      <c r="Q651" s="202"/>
    </row>
    <row r="652" spans="1:17" x14ac:dyDescent="0.2">
      <c r="A652" s="419" t="s">
        <v>120</v>
      </c>
      <c r="B652" s="426"/>
      <c r="C652" s="426"/>
      <c r="D652" s="426"/>
      <c r="E652" s="182">
        <v>0</v>
      </c>
      <c r="F652" s="182">
        <v>0</v>
      </c>
      <c r="G652" s="182">
        <v>1116</v>
      </c>
      <c r="H652" s="182">
        <v>0</v>
      </c>
      <c r="I652" s="67"/>
      <c r="J652" s="195"/>
      <c r="K652" s="199"/>
      <c r="L652" s="199"/>
      <c r="M652" s="199"/>
      <c r="N652" s="200"/>
      <c r="O652" s="200"/>
      <c r="P652" s="200"/>
      <c r="Q652" s="200"/>
    </row>
    <row r="653" spans="1:17" ht="23.25" customHeight="1" x14ac:dyDescent="0.2">
      <c r="A653" s="427" t="s">
        <v>578</v>
      </c>
      <c r="B653" s="427"/>
      <c r="C653" s="427"/>
      <c r="D653" s="427"/>
      <c r="E653" s="182">
        <f>SUM(E654:E656)</f>
        <v>0</v>
      </c>
      <c r="F653" s="182">
        <f>SUM(F654:F656)</f>
        <v>0</v>
      </c>
      <c r="G653" s="182">
        <f>SUM(G654:G656)</f>
        <v>17692</v>
      </c>
      <c r="H653" s="182">
        <f>SUM(H654:H656)</f>
        <v>0</v>
      </c>
      <c r="I653" s="67"/>
      <c r="J653" s="201"/>
      <c r="K653" s="201"/>
      <c r="L653" s="201"/>
      <c r="M653" s="201"/>
      <c r="N653" s="200"/>
      <c r="O653" s="200"/>
      <c r="P653" s="200"/>
      <c r="Q653" s="200"/>
    </row>
    <row r="654" spans="1:17" ht="23.25" customHeight="1" x14ac:dyDescent="0.2">
      <c r="A654" s="419" t="s">
        <v>134</v>
      </c>
      <c r="B654" s="426"/>
      <c r="C654" s="426"/>
      <c r="D654" s="426"/>
      <c r="E654" s="182">
        <v>0</v>
      </c>
      <c r="F654" s="182">
        <v>0</v>
      </c>
      <c r="G654" s="182">
        <v>16378</v>
      </c>
      <c r="H654" s="182">
        <v>0</v>
      </c>
      <c r="I654" s="67"/>
      <c r="J654" s="195"/>
      <c r="K654" s="199"/>
      <c r="L654" s="199"/>
      <c r="M654" s="199"/>
      <c r="N654" s="200"/>
      <c r="O654" s="200"/>
      <c r="P654" s="200"/>
      <c r="Q654" s="200"/>
    </row>
    <row r="655" spans="1:17" x14ac:dyDescent="0.2">
      <c r="A655" s="419" t="s">
        <v>281</v>
      </c>
      <c r="B655" s="426"/>
      <c r="C655" s="426"/>
      <c r="D655" s="426"/>
      <c r="E655" s="182">
        <v>0</v>
      </c>
      <c r="F655" s="182">
        <v>0</v>
      </c>
      <c r="G655" s="182">
        <v>2</v>
      </c>
      <c r="H655" s="182">
        <v>0</v>
      </c>
      <c r="I655" s="67"/>
      <c r="J655" s="195"/>
      <c r="K655" s="199"/>
      <c r="L655" s="199"/>
      <c r="M655" s="199"/>
      <c r="N655" s="200"/>
      <c r="O655" s="200"/>
      <c r="P655" s="200"/>
      <c r="Q655" s="200"/>
    </row>
    <row r="656" spans="1:17" ht="11.25" customHeight="1" x14ac:dyDescent="0.2">
      <c r="A656" s="419" t="s">
        <v>120</v>
      </c>
      <c r="B656" s="426"/>
      <c r="C656" s="426"/>
      <c r="D656" s="426"/>
      <c r="E656" s="182">
        <v>0</v>
      </c>
      <c r="F656" s="182">
        <v>0</v>
      </c>
      <c r="G656" s="182">
        <v>1312</v>
      </c>
      <c r="H656" s="182">
        <v>0</v>
      </c>
      <c r="I656" s="67"/>
      <c r="J656" s="195"/>
      <c r="K656" s="199"/>
      <c r="L656" s="199"/>
      <c r="M656" s="199"/>
      <c r="N656" s="200"/>
      <c r="O656" s="200"/>
      <c r="P656" s="200"/>
      <c r="Q656" s="200"/>
    </row>
    <row r="657" spans="1:17" ht="23.25" customHeight="1" x14ac:dyDescent="0.2">
      <c r="A657" s="427" t="s">
        <v>579</v>
      </c>
      <c r="B657" s="427"/>
      <c r="C657" s="427"/>
      <c r="D657" s="427"/>
      <c r="E657" s="182">
        <f>SUM(E658:E659)</f>
        <v>0</v>
      </c>
      <c r="F657" s="182">
        <f>SUM(F658:F659)</f>
        <v>14012</v>
      </c>
      <c r="G657" s="182">
        <f>SUM(G658:G659)</f>
        <v>11660</v>
      </c>
      <c r="H657" s="182">
        <f>SUM(H658:H659)</f>
        <v>0</v>
      </c>
      <c r="I657" s="67"/>
      <c r="J657" s="201"/>
      <c r="K657" s="201"/>
      <c r="L657" s="201"/>
      <c r="M657" s="201"/>
      <c r="N657" s="200"/>
      <c r="O657" s="200"/>
      <c r="P657" s="200"/>
      <c r="Q657" s="200"/>
    </row>
    <row r="658" spans="1:17" ht="23.25" customHeight="1" x14ac:dyDescent="0.2">
      <c r="A658" s="419" t="s">
        <v>134</v>
      </c>
      <c r="B658" s="426"/>
      <c r="C658" s="426"/>
      <c r="D658" s="426"/>
      <c r="E658" s="182">
        <v>0</v>
      </c>
      <c r="F658" s="182">
        <v>14012</v>
      </c>
      <c r="G658" s="182">
        <v>10677</v>
      </c>
      <c r="H658" s="182">
        <v>0</v>
      </c>
      <c r="I658" s="67"/>
      <c r="J658" s="195"/>
      <c r="K658" s="199"/>
      <c r="L658" s="199"/>
      <c r="M658" s="199"/>
      <c r="N658" s="200"/>
      <c r="O658" s="200"/>
      <c r="P658" s="200"/>
      <c r="Q658" s="200"/>
    </row>
    <row r="659" spans="1:17" x14ac:dyDescent="0.2">
      <c r="A659" s="419" t="s">
        <v>120</v>
      </c>
      <c r="B659" s="426"/>
      <c r="C659" s="426"/>
      <c r="D659" s="426"/>
      <c r="E659" s="182">
        <v>0</v>
      </c>
      <c r="F659" s="182">
        <v>0</v>
      </c>
      <c r="G659" s="182">
        <v>983</v>
      </c>
      <c r="H659" s="182">
        <v>0</v>
      </c>
      <c r="I659" s="67"/>
      <c r="J659" s="195"/>
      <c r="K659" s="199"/>
      <c r="L659" s="199"/>
      <c r="M659" s="199"/>
      <c r="N659" s="200"/>
      <c r="O659" s="200"/>
      <c r="P659" s="200"/>
      <c r="Q659" s="200"/>
    </row>
    <row r="660" spans="1:17" ht="23.25" customHeight="1" x14ac:dyDescent="0.2">
      <c r="A660" s="427" t="s">
        <v>580</v>
      </c>
      <c r="B660" s="427"/>
      <c r="C660" s="427"/>
      <c r="D660" s="427"/>
      <c r="E660" s="182">
        <f>SUM(E661:E661)</f>
        <v>0</v>
      </c>
      <c r="F660" s="182">
        <f>SUM(F661:F661)</f>
        <v>29913</v>
      </c>
      <c r="G660" s="182">
        <f>SUM(G661:G661)</f>
        <v>0</v>
      </c>
      <c r="H660" s="182">
        <f>SUM(H661:H661)</f>
        <v>0</v>
      </c>
      <c r="I660" s="67"/>
      <c r="J660" s="201"/>
      <c r="K660" s="201"/>
      <c r="L660" s="201"/>
      <c r="M660" s="201"/>
      <c r="N660" s="200"/>
      <c r="O660" s="200"/>
      <c r="P660" s="200"/>
      <c r="Q660" s="200"/>
    </row>
    <row r="661" spans="1:17" ht="23.25" customHeight="1" x14ac:dyDescent="0.2">
      <c r="A661" s="419" t="s">
        <v>134</v>
      </c>
      <c r="B661" s="426"/>
      <c r="C661" s="426"/>
      <c r="D661" s="426"/>
      <c r="E661" s="182">
        <v>0</v>
      </c>
      <c r="F661" s="182">
        <v>29913</v>
      </c>
      <c r="G661" s="182">
        <v>0</v>
      </c>
      <c r="H661" s="182">
        <v>0</v>
      </c>
      <c r="I661" s="67"/>
      <c r="J661" s="195"/>
      <c r="K661" s="199"/>
      <c r="L661" s="199"/>
      <c r="M661" s="199"/>
      <c r="N661" s="200"/>
      <c r="O661" s="200"/>
      <c r="P661" s="200"/>
      <c r="Q661" s="200"/>
    </row>
    <row r="662" spans="1:17" ht="23.25" customHeight="1" x14ac:dyDescent="0.2">
      <c r="A662" s="427" t="s">
        <v>581</v>
      </c>
      <c r="B662" s="427"/>
      <c r="C662" s="427"/>
      <c r="D662" s="427"/>
      <c r="E662" s="182">
        <f>SUM(E663:E663)</f>
        <v>0</v>
      </c>
      <c r="F662" s="182">
        <f>SUM(F663:F663)</f>
        <v>14184</v>
      </c>
      <c r="G662" s="182">
        <f>SUM(G663:G663)</f>
        <v>0</v>
      </c>
      <c r="H662" s="182">
        <f>SUM(H663:H663)</f>
        <v>0</v>
      </c>
      <c r="I662" s="67"/>
      <c r="J662" s="201"/>
      <c r="K662" s="201"/>
      <c r="L662" s="201"/>
      <c r="M662" s="201"/>
      <c r="N662" s="200"/>
      <c r="O662" s="200"/>
      <c r="P662" s="200"/>
      <c r="Q662" s="200"/>
    </row>
    <row r="663" spans="1:17" ht="23.25" customHeight="1" x14ac:dyDescent="0.2">
      <c r="A663" s="419" t="s">
        <v>134</v>
      </c>
      <c r="B663" s="426"/>
      <c r="C663" s="426"/>
      <c r="D663" s="426"/>
      <c r="E663" s="182">
        <v>0</v>
      </c>
      <c r="F663" s="182">
        <v>14184</v>
      </c>
      <c r="G663" s="182">
        <v>0</v>
      </c>
      <c r="H663" s="182">
        <v>0</v>
      </c>
      <c r="I663" s="67"/>
      <c r="J663" s="195"/>
      <c r="K663" s="199"/>
      <c r="L663" s="199"/>
      <c r="M663" s="199"/>
      <c r="N663" s="200"/>
      <c r="O663" s="200"/>
      <c r="P663" s="200"/>
      <c r="Q663" s="200"/>
    </row>
    <row r="664" spans="1:17" ht="23.25" customHeight="1" x14ac:dyDescent="0.2">
      <c r="A664" s="427" t="s">
        <v>582</v>
      </c>
      <c r="B664" s="427"/>
      <c r="C664" s="427"/>
      <c r="D664" s="427"/>
      <c r="E664" s="182">
        <f>SUM(E665:E667)</f>
        <v>0</v>
      </c>
      <c r="F664" s="182">
        <f>SUM(F665:F667)</f>
        <v>6745</v>
      </c>
      <c r="G664" s="182">
        <f>SUM(G665:G667)</f>
        <v>19712</v>
      </c>
      <c r="H664" s="182">
        <f>SUM(H665:H667)</f>
        <v>0</v>
      </c>
      <c r="I664" s="67"/>
      <c r="J664" s="201"/>
      <c r="K664" s="201"/>
      <c r="L664" s="201"/>
      <c r="M664" s="201"/>
      <c r="N664" s="200"/>
      <c r="O664" s="200"/>
      <c r="P664" s="200"/>
      <c r="Q664" s="200"/>
    </row>
    <row r="665" spans="1:17" ht="23.25" customHeight="1" x14ac:dyDescent="0.2">
      <c r="A665" s="419" t="s">
        <v>134</v>
      </c>
      <c r="B665" s="426"/>
      <c r="C665" s="426"/>
      <c r="D665" s="426"/>
      <c r="E665" s="182">
        <v>0</v>
      </c>
      <c r="F665" s="182">
        <v>6745</v>
      </c>
      <c r="G665" s="182">
        <v>15724</v>
      </c>
      <c r="H665" s="182">
        <v>0</v>
      </c>
      <c r="I665" s="67"/>
      <c r="J665" s="195"/>
      <c r="K665" s="199"/>
      <c r="L665" s="199"/>
      <c r="M665" s="199"/>
      <c r="N665" s="200"/>
      <c r="O665" s="200"/>
      <c r="P665" s="200"/>
      <c r="Q665" s="200"/>
    </row>
    <row r="666" spans="1:17" x14ac:dyDescent="0.2">
      <c r="A666" s="419" t="s">
        <v>119</v>
      </c>
      <c r="B666" s="420"/>
      <c r="C666" s="420"/>
      <c r="D666" s="420"/>
      <c r="E666" s="67">
        <v>0</v>
      </c>
      <c r="F666" s="67">
        <v>0</v>
      </c>
      <c r="G666" s="67">
        <v>0</v>
      </c>
      <c r="H666" s="67">
        <v>0</v>
      </c>
      <c r="I666" s="67"/>
      <c r="J666" s="195"/>
      <c r="K666" s="196"/>
      <c r="L666" s="196"/>
      <c r="M666" s="196"/>
      <c r="N666" s="95"/>
      <c r="O666" s="95"/>
      <c r="P666" s="95"/>
      <c r="Q666" s="95"/>
    </row>
    <row r="667" spans="1:17" ht="11.25" customHeight="1" x14ac:dyDescent="0.2">
      <c r="A667" s="419" t="s">
        <v>120</v>
      </c>
      <c r="B667" s="420"/>
      <c r="C667" s="420"/>
      <c r="D667" s="420"/>
      <c r="E667" s="67">
        <v>0</v>
      </c>
      <c r="F667" s="67">
        <v>0</v>
      </c>
      <c r="G667" s="67">
        <v>3988</v>
      </c>
      <c r="H667" s="67">
        <v>0</v>
      </c>
      <c r="I667" s="67"/>
      <c r="J667" s="195"/>
      <c r="K667" s="196"/>
      <c r="L667" s="196"/>
      <c r="M667" s="196"/>
      <c r="N667" s="95"/>
      <c r="O667" s="95"/>
      <c r="P667" s="95"/>
      <c r="Q667" s="95"/>
    </row>
    <row r="668" spans="1:17" ht="23.25" customHeight="1" x14ac:dyDescent="0.2">
      <c r="A668" s="418" t="s">
        <v>583</v>
      </c>
      <c r="B668" s="418"/>
      <c r="C668" s="418"/>
      <c r="D668" s="418"/>
      <c r="E668" s="67">
        <f>SUM(E669:E672)</f>
        <v>0</v>
      </c>
      <c r="F668" s="67">
        <f>SUM(F669:F672)</f>
        <v>43594</v>
      </c>
      <c r="G668" s="67">
        <f>SUM(G669:G672)</f>
        <v>34807</v>
      </c>
      <c r="H668" s="67">
        <f>SUM(H669:H672)</f>
        <v>0</v>
      </c>
      <c r="I668" s="67"/>
      <c r="J668" s="100"/>
      <c r="K668" s="100"/>
      <c r="L668" s="100"/>
      <c r="M668" s="100"/>
      <c r="N668" s="95"/>
      <c r="O668" s="95"/>
      <c r="P668" s="95"/>
      <c r="Q668" s="95"/>
    </row>
    <row r="669" spans="1:17" ht="23.25" customHeight="1" x14ac:dyDescent="0.2">
      <c r="A669" s="419" t="s">
        <v>134</v>
      </c>
      <c r="B669" s="420"/>
      <c r="C669" s="420"/>
      <c r="D669" s="420"/>
      <c r="E669" s="67">
        <v>0</v>
      </c>
      <c r="F669" s="67">
        <v>43594</v>
      </c>
      <c r="G669" s="67">
        <v>23742</v>
      </c>
      <c r="H669" s="67">
        <v>0</v>
      </c>
      <c r="I669" s="67"/>
      <c r="J669" s="195"/>
      <c r="K669" s="196"/>
      <c r="L669" s="196"/>
      <c r="M669" s="196"/>
      <c r="N669" s="95"/>
      <c r="O669" s="95"/>
      <c r="P669" s="95"/>
      <c r="Q669" s="95"/>
    </row>
    <row r="670" spans="1:17" x14ac:dyDescent="0.2">
      <c r="A670" s="425" t="s">
        <v>281</v>
      </c>
      <c r="B670" s="420"/>
      <c r="C670" s="420"/>
      <c r="D670" s="420"/>
      <c r="E670" s="67">
        <v>0</v>
      </c>
      <c r="F670" s="67">
        <v>0</v>
      </c>
      <c r="G670" s="67">
        <v>2084</v>
      </c>
      <c r="H670" s="67">
        <v>0</v>
      </c>
      <c r="I670" s="67"/>
      <c r="J670" s="197"/>
      <c r="K670" s="196"/>
      <c r="L670" s="196"/>
      <c r="M670" s="196"/>
      <c r="N670" s="95"/>
      <c r="O670" s="95"/>
      <c r="P670" s="95"/>
      <c r="Q670" s="95"/>
    </row>
    <row r="671" spans="1:17" ht="11.25" customHeight="1" x14ac:dyDescent="0.2">
      <c r="A671" s="419" t="s">
        <v>119</v>
      </c>
      <c r="B671" s="420"/>
      <c r="C671" s="420"/>
      <c r="D671" s="420"/>
      <c r="E671" s="67">
        <v>0</v>
      </c>
      <c r="F671" s="67">
        <v>0</v>
      </c>
      <c r="G671" s="67">
        <v>6114</v>
      </c>
      <c r="H671" s="67">
        <v>0</v>
      </c>
      <c r="I671" s="67"/>
      <c r="J671" s="195"/>
      <c r="K671" s="196"/>
      <c r="L671" s="196"/>
      <c r="M671" s="196"/>
      <c r="N671" s="95"/>
      <c r="O671" s="95"/>
      <c r="P671" s="95"/>
      <c r="Q671" s="95"/>
    </row>
    <row r="672" spans="1:17" ht="11.25" customHeight="1" x14ac:dyDescent="0.2">
      <c r="A672" s="419" t="s">
        <v>120</v>
      </c>
      <c r="B672" s="420"/>
      <c r="C672" s="420"/>
      <c r="D672" s="420"/>
      <c r="E672" s="67">
        <v>0</v>
      </c>
      <c r="F672" s="67">
        <v>0</v>
      </c>
      <c r="G672" s="67">
        <v>2867</v>
      </c>
      <c r="H672" s="67">
        <v>0</v>
      </c>
      <c r="I672" s="67"/>
      <c r="J672" s="195"/>
      <c r="K672" s="196"/>
      <c r="L672" s="196"/>
      <c r="M672" s="196"/>
      <c r="N672" s="95"/>
      <c r="O672" s="95"/>
      <c r="P672" s="95"/>
      <c r="Q672" s="95"/>
    </row>
    <row r="673" spans="1:17" ht="23.25" customHeight="1" x14ac:dyDescent="0.2">
      <c r="A673" s="418" t="s">
        <v>584</v>
      </c>
      <c r="B673" s="418"/>
      <c r="C673" s="418"/>
      <c r="D673" s="418"/>
      <c r="E673" s="67">
        <f>SUM(E674:E677)</f>
        <v>0</v>
      </c>
      <c r="F673" s="67">
        <f>SUM(F674:F677)</f>
        <v>42912</v>
      </c>
      <c r="G673" s="67">
        <f>SUM(G674:G677)</f>
        <v>54992</v>
      </c>
      <c r="H673" s="67">
        <f>SUM(H674:H677)</f>
        <v>0</v>
      </c>
      <c r="I673" s="67"/>
      <c r="J673" s="100"/>
      <c r="K673" s="100"/>
      <c r="L673" s="100"/>
      <c r="M673" s="100"/>
      <c r="N673" s="95"/>
      <c r="O673" s="95"/>
      <c r="P673" s="95"/>
      <c r="Q673" s="95"/>
    </row>
    <row r="674" spans="1:17" ht="23.25" customHeight="1" x14ac:dyDescent="0.2">
      <c r="A674" s="419" t="s">
        <v>134</v>
      </c>
      <c r="B674" s="420"/>
      <c r="C674" s="420"/>
      <c r="D674" s="420"/>
      <c r="E674" s="67">
        <v>0</v>
      </c>
      <c r="F674" s="67">
        <v>42912</v>
      </c>
      <c r="G674" s="67">
        <v>39996</v>
      </c>
      <c r="H674" s="67">
        <v>0</v>
      </c>
      <c r="I674" s="67"/>
      <c r="J674" s="195"/>
      <c r="K674" s="196"/>
      <c r="L674" s="196"/>
      <c r="M674" s="196"/>
      <c r="N674" s="95"/>
      <c r="O674" s="95"/>
      <c r="P674" s="95"/>
      <c r="Q674" s="95"/>
    </row>
    <row r="675" spans="1:17" x14ac:dyDescent="0.2">
      <c r="A675" s="425" t="s">
        <v>281</v>
      </c>
      <c r="B675" s="420"/>
      <c r="C675" s="420"/>
      <c r="D675" s="420"/>
      <c r="E675" s="67">
        <v>0</v>
      </c>
      <c r="F675" s="67">
        <v>0</v>
      </c>
      <c r="G675" s="67">
        <v>6068</v>
      </c>
      <c r="H675" s="67">
        <v>0</v>
      </c>
      <c r="I675" s="67"/>
      <c r="J675" s="197"/>
      <c r="K675" s="196"/>
      <c r="L675" s="196"/>
      <c r="M675" s="196"/>
      <c r="N675" s="95"/>
      <c r="O675" s="95"/>
      <c r="P675" s="95"/>
      <c r="Q675" s="95"/>
    </row>
    <row r="676" spans="1:17" ht="11.25" customHeight="1" x14ac:dyDescent="0.2">
      <c r="A676" s="419" t="s">
        <v>119</v>
      </c>
      <c r="B676" s="420"/>
      <c r="C676" s="420"/>
      <c r="D676" s="420"/>
      <c r="E676" s="67">
        <v>0</v>
      </c>
      <c r="F676" s="67">
        <v>0</v>
      </c>
      <c r="G676" s="67">
        <v>6782</v>
      </c>
      <c r="H676" s="67">
        <v>0</v>
      </c>
      <c r="I676" s="67"/>
      <c r="J676" s="195"/>
      <c r="K676" s="196"/>
      <c r="L676" s="196"/>
      <c r="M676" s="196"/>
      <c r="N676" s="95"/>
      <c r="O676" s="95"/>
      <c r="P676" s="95"/>
      <c r="Q676" s="95"/>
    </row>
    <row r="677" spans="1:17" ht="11.25" customHeight="1" x14ac:dyDescent="0.2">
      <c r="A677" s="419" t="s">
        <v>120</v>
      </c>
      <c r="B677" s="420"/>
      <c r="C677" s="420"/>
      <c r="D677" s="420"/>
      <c r="E677" s="67">
        <v>0</v>
      </c>
      <c r="F677" s="67">
        <v>0</v>
      </c>
      <c r="G677" s="67">
        <v>2146</v>
      </c>
      <c r="H677" s="67">
        <v>0</v>
      </c>
      <c r="I677" s="67"/>
      <c r="J677" s="195"/>
      <c r="K677" s="196"/>
      <c r="L677" s="196"/>
      <c r="M677" s="196"/>
      <c r="N677" s="95"/>
      <c r="O677" s="95"/>
      <c r="P677" s="95"/>
      <c r="Q677" s="95"/>
    </row>
    <row r="678" spans="1:17" ht="23.25" customHeight="1" x14ac:dyDescent="0.2">
      <c r="A678" s="418" t="s">
        <v>585</v>
      </c>
      <c r="B678" s="418"/>
      <c r="C678" s="418"/>
      <c r="D678" s="418"/>
      <c r="E678" s="67">
        <f>SUM(E679:E680)</f>
        <v>0</v>
      </c>
      <c r="F678" s="67">
        <f>SUM(F679:F680)</f>
        <v>25768</v>
      </c>
      <c r="G678" s="67">
        <f>SUM(G679:G680)</f>
        <v>65412</v>
      </c>
      <c r="H678" s="67">
        <f>SUM(H679:H680)</f>
        <v>0</v>
      </c>
      <c r="I678" s="67"/>
      <c r="J678" s="100"/>
      <c r="K678" s="100"/>
      <c r="L678" s="100"/>
      <c r="M678" s="100"/>
      <c r="N678" s="95"/>
      <c r="O678" s="95"/>
      <c r="P678" s="95"/>
      <c r="Q678" s="95"/>
    </row>
    <row r="679" spans="1:17" ht="23.25" customHeight="1" x14ac:dyDescent="0.2">
      <c r="A679" s="419" t="s">
        <v>134</v>
      </c>
      <c r="B679" s="420"/>
      <c r="C679" s="420"/>
      <c r="D679" s="420"/>
      <c r="E679" s="67">
        <v>0</v>
      </c>
      <c r="F679" s="67">
        <v>25768</v>
      </c>
      <c r="G679" s="67">
        <v>60862</v>
      </c>
      <c r="H679" s="67">
        <v>0</v>
      </c>
      <c r="I679" s="67"/>
      <c r="J679" s="195"/>
      <c r="K679" s="196"/>
      <c r="L679" s="196"/>
      <c r="M679" s="196"/>
      <c r="N679" s="95"/>
      <c r="O679" s="95"/>
      <c r="P679" s="95"/>
      <c r="Q679" s="95"/>
    </row>
    <row r="680" spans="1:17" x14ac:dyDescent="0.2">
      <c r="A680" s="419" t="s">
        <v>120</v>
      </c>
      <c r="B680" s="420"/>
      <c r="C680" s="420"/>
      <c r="D680" s="420"/>
      <c r="E680" s="67">
        <v>0</v>
      </c>
      <c r="F680" s="67">
        <v>0</v>
      </c>
      <c r="G680" s="67">
        <v>4550</v>
      </c>
      <c r="H680" s="67">
        <v>0</v>
      </c>
      <c r="I680" s="67"/>
      <c r="J680" s="195"/>
      <c r="K680" s="196"/>
      <c r="L680" s="196"/>
      <c r="M680" s="196"/>
      <c r="N680" s="95"/>
      <c r="O680" s="95"/>
      <c r="P680" s="95"/>
      <c r="Q680" s="95"/>
    </row>
    <row r="681" spans="1:17" ht="23.25" customHeight="1" x14ac:dyDescent="0.2">
      <c r="A681" s="418" t="s">
        <v>586</v>
      </c>
      <c r="B681" s="418"/>
      <c r="C681" s="418"/>
      <c r="D681" s="418"/>
      <c r="E681" s="67">
        <f>SUM(E682:E682)</f>
        <v>0</v>
      </c>
      <c r="F681" s="67">
        <f>SUM(F682:F682)</f>
        <v>17397</v>
      </c>
      <c r="G681" s="67">
        <f>SUM(G682:G682)</f>
        <v>15087</v>
      </c>
      <c r="H681" s="67">
        <f>SUM(H682:H682)</f>
        <v>0</v>
      </c>
      <c r="I681" s="67"/>
      <c r="J681" s="100"/>
      <c r="K681" s="100"/>
      <c r="L681" s="100"/>
      <c r="M681" s="100"/>
      <c r="N681" s="95"/>
      <c r="O681" s="95"/>
      <c r="P681" s="95"/>
      <c r="Q681" s="95"/>
    </row>
    <row r="682" spans="1:17" ht="23.25" customHeight="1" x14ac:dyDescent="0.2">
      <c r="A682" s="419" t="s">
        <v>134</v>
      </c>
      <c r="B682" s="420"/>
      <c r="C682" s="420"/>
      <c r="D682" s="420"/>
      <c r="E682" s="67">
        <v>0</v>
      </c>
      <c r="F682" s="67">
        <v>17397</v>
      </c>
      <c r="G682" s="67">
        <v>15087</v>
      </c>
      <c r="H682" s="67">
        <v>0</v>
      </c>
      <c r="I682" s="67"/>
      <c r="J682" s="195"/>
      <c r="K682" s="196"/>
      <c r="L682" s="196"/>
      <c r="M682" s="196"/>
      <c r="N682" s="95"/>
      <c r="O682" s="95"/>
      <c r="P682" s="95"/>
      <c r="Q682" s="95"/>
    </row>
    <row r="683" spans="1:17" ht="23.25" customHeight="1" x14ac:dyDescent="0.2">
      <c r="A683" s="418" t="s">
        <v>587</v>
      </c>
      <c r="B683" s="418"/>
      <c r="C683" s="418"/>
      <c r="D683" s="418"/>
      <c r="E683" s="67">
        <f>SUM(E684:E685)</f>
        <v>0</v>
      </c>
      <c r="F683" s="67">
        <f>SUM(F684:F685)</f>
        <v>0</v>
      </c>
      <c r="G683" s="67">
        <f>SUM(G684:G685)</f>
        <v>6500</v>
      </c>
      <c r="H683" s="67">
        <f>SUM(H684:H685)</f>
        <v>0</v>
      </c>
      <c r="I683" s="67"/>
      <c r="J683" s="100"/>
      <c r="K683" s="100"/>
      <c r="L683" s="100"/>
      <c r="M683" s="100"/>
      <c r="N683" s="95"/>
      <c r="O683" s="95"/>
      <c r="P683" s="95"/>
      <c r="Q683" s="95"/>
    </row>
    <row r="684" spans="1:17" ht="23.25" customHeight="1" x14ac:dyDescent="0.2">
      <c r="A684" s="419" t="s">
        <v>134</v>
      </c>
      <c r="B684" s="420"/>
      <c r="C684" s="420"/>
      <c r="D684" s="420"/>
      <c r="E684" s="67">
        <v>0</v>
      </c>
      <c r="F684" s="67">
        <v>0</v>
      </c>
      <c r="G684" s="67">
        <v>5262</v>
      </c>
      <c r="H684" s="67">
        <v>0</v>
      </c>
      <c r="I684" s="67"/>
      <c r="J684" s="195"/>
      <c r="K684" s="196"/>
      <c r="L684" s="196"/>
      <c r="M684" s="196"/>
      <c r="N684" s="95"/>
      <c r="O684" s="95"/>
      <c r="P684" s="95"/>
      <c r="Q684" s="95"/>
    </row>
    <row r="685" spans="1:17" x14ac:dyDescent="0.2">
      <c r="A685" s="419" t="s">
        <v>120</v>
      </c>
      <c r="B685" s="420"/>
      <c r="C685" s="420"/>
      <c r="D685" s="420"/>
      <c r="E685" s="67">
        <v>0</v>
      </c>
      <c r="F685" s="67">
        <v>0</v>
      </c>
      <c r="G685" s="67">
        <v>1238</v>
      </c>
      <c r="H685" s="67">
        <v>0</v>
      </c>
      <c r="I685" s="67"/>
      <c r="J685" s="195"/>
      <c r="K685" s="196"/>
      <c r="L685" s="196"/>
      <c r="M685" s="196"/>
      <c r="N685" s="95"/>
      <c r="O685" s="95"/>
      <c r="P685" s="95"/>
      <c r="Q685" s="95"/>
    </row>
    <row r="686" spans="1:17" ht="23.25" customHeight="1" x14ac:dyDescent="0.2">
      <c r="A686" s="418" t="s">
        <v>588</v>
      </c>
      <c r="B686" s="418"/>
      <c r="C686" s="418"/>
      <c r="D686" s="418"/>
      <c r="E686" s="67">
        <f>SUM(E687:E688)</f>
        <v>0</v>
      </c>
      <c r="F686" s="67">
        <f>SUM(F687:F688)</f>
        <v>0</v>
      </c>
      <c r="G686" s="67">
        <f>SUM(G687:G688)</f>
        <v>9155</v>
      </c>
      <c r="H686" s="67">
        <f>SUM(H687:H688)</f>
        <v>0</v>
      </c>
      <c r="I686" s="67"/>
      <c r="J686" s="100"/>
      <c r="K686" s="100"/>
      <c r="L686" s="100"/>
      <c r="M686" s="100"/>
      <c r="N686" s="95"/>
      <c r="O686" s="95"/>
      <c r="P686" s="95"/>
      <c r="Q686" s="95"/>
    </row>
    <row r="687" spans="1:17" ht="23.25" customHeight="1" x14ac:dyDescent="0.2">
      <c r="A687" s="419" t="s">
        <v>134</v>
      </c>
      <c r="B687" s="420"/>
      <c r="C687" s="420"/>
      <c r="D687" s="420"/>
      <c r="E687" s="67">
        <v>0</v>
      </c>
      <c r="F687" s="67">
        <v>0</v>
      </c>
      <c r="G687" s="67">
        <v>7930</v>
      </c>
      <c r="H687" s="67">
        <v>0</v>
      </c>
      <c r="I687" s="67"/>
      <c r="J687" s="195"/>
      <c r="K687" s="196"/>
      <c r="L687" s="196"/>
      <c r="M687" s="196"/>
      <c r="N687" s="95"/>
      <c r="O687" s="95"/>
      <c r="P687" s="95"/>
      <c r="Q687" s="95"/>
    </row>
    <row r="688" spans="1:17" x14ac:dyDescent="0.2">
      <c r="A688" s="419" t="s">
        <v>120</v>
      </c>
      <c r="B688" s="420"/>
      <c r="C688" s="420"/>
      <c r="D688" s="420"/>
      <c r="E688" s="67">
        <v>0</v>
      </c>
      <c r="F688" s="67">
        <v>0</v>
      </c>
      <c r="G688" s="67">
        <v>1225</v>
      </c>
      <c r="H688" s="67">
        <v>0</v>
      </c>
      <c r="I688" s="67"/>
      <c r="J688" s="195"/>
      <c r="K688" s="196"/>
      <c r="L688" s="196"/>
      <c r="M688" s="196"/>
      <c r="N688" s="95"/>
      <c r="O688" s="95"/>
      <c r="P688" s="95"/>
      <c r="Q688" s="95"/>
    </row>
    <row r="689" spans="1:17" ht="23.25" customHeight="1" x14ac:dyDescent="0.2">
      <c r="A689" s="418" t="s">
        <v>589</v>
      </c>
      <c r="B689" s="418"/>
      <c r="C689" s="418"/>
      <c r="D689" s="418"/>
      <c r="E689" s="67">
        <f>SUM(E690:E693)</f>
        <v>0</v>
      </c>
      <c r="F689" s="67">
        <f>SUM(F690:F693)</f>
        <v>2832</v>
      </c>
      <c r="G689" s="67">
        <f>SUM(G690:G693)</f>
        <v>23083</v>
      </c>
      <c r="H689" s="67">
        <f>SUM(H690:H693)</f>
        <v>0</v>
      </c>
      <c r="I689" s="67"/>
      <c r="J689" s="100"/>
      <c r="K689" s="100"/>
      <c r="L689" s="100"/>
      <c r="M689" s="100"/>
      <c r="N689" s="95"/>
      <c r="O689" s="95"/>
      <c r="P689" s="95"/>
      <c r="Q689" s="95"/>
    </row>
    <row r="690" spans="1:17" ht="23.25" customHeight="1" x14ac:dyDescent="0.2">
      <c r="A690" s="419" t="s">
        <v>134</v>
      </c>
      <c r="B690" s="420"/>
      <c r="C690" s="420"/>
      <c r="D690" s="420"/>
      <c r="E690" s="67">
        <v>0</v>
      </c>
      <c r="F690" s="67">
        <v>2832</v>
      </c>
      <c r="G690" s="67">
        <v>15593</v>
      </c>
      <c r="H690" s="67">
        <v>0</v>
      </c>
      <c r="I690" s="67"/>
      <c r="J690" s="195"/>
      <c r="K690" s="196"/>
      <c r="L690" s="196"/>
      <c r="M690" s="196"/>
      <c r="N690" s="95"/>
      <c r="O690" s="95"/>
      <c r="P690" s="95"/>
      <c r="Q690" s="95"/>
    </row>
    <row r="691" spans="1:17" x14ac:dyDescent="0.2">
      <c r="A691" s="425" t="s">
        <v>281</v>
      </c>
      <c r="B691" s="420"/>
      <c r="C691" s="420"/>
      <c r="D691" s="420"/>
      <c r="E691" s="67">
        <v>0</v>
      </c>
      <c r="F691" s="67">
        <v>0</v>
      </c>
      <c r="G691" s="67">
        <v>1267</v>
      </c>
      <c r="H691" s="67">
        <v>0</v>
      </c>
      <c r="I691" s="67"/>
      <c r="J691" s="197"/>
      <c r="K691" s="196"/>
      <c r="L691" s="196"/>
      <c r="M691" s="196"/>
      <c r="N691" s="95"/>
      <c r="O691" s="95"/>
      <c r="P691" s="95"/>
      <c r="Q691" s="95"/>
    </row>
    <row r="692" spans="1:17" ht="11.25" customHeight="1" x14ac:dyDescent="0.2">
      <c r="A692" s="419" t="s">
        <v>119</v>
      </c>
      <c r="B692" s="420"/>
      <c r="C692" s="420"/>
      <c r="D692" s="420"/>
      <c r="E692" s="67">
        <v>0</v>
      </c>
      <c r="F692" s="67">
        <v>0</v>
      </c>
      <c r="G692" s="67">
        <v>4756</v>
      </c>
      <c r="H692" s="67">
        <v>0</v>
      </c>
      <c r="I692" s="67"/>
      <c r="J692" s="195"/>
      <c r="K692" s="196"/>
      <c r="L692" s="196"/>
      <c r="M692" s="196"/>
      <c r="N692" s="95"/>
      <c r="O692" s="95"/>
      <c r="P692" s="95"/>
      <c r="Q692" s="95"/>
    </row>
    <row r="693" spans="1:17" ht="11.25" customHeight="1" x14ac:dyDescent="0.2">
      <c r="A693" s="419" t="s">
        <v>120</v>
      </c>
      <c r="B693" s="420"/>
      <c r="C693" s="420"/>
      <c r="D693" s="420"/>
      <c r="E693" s="67">
        <v>0</v>
      </c>
      <c r="F693" s="67">
        <v>0</v>
      </c>
      <c r="G693" s="67">
        <v>1467</v>
      </c>
      <c r="H693" s="67">
        <v>0</v>
      </c>
      <c r="I693" s="67"/>
      <c r="J693" s="195"/>
      <c r="K693" s="196"/>
      <c r="L693" s="196"/>
      <c r="M693" s="196"/>
      <c r="N693" s="95"/>
      <c r="O693" s="95"/>
      <c r="P693" s="95"/>
      <c r="Q693" s="95"/>
    </row>
    <row r="694" spans="1:17" ht="23.25" customHeight="1" x14ac:dyDescent="0.2">
      <c r="A694" s="418" t="s">
        <v>590</v>
      </c>
      <c r="B694" s="418"/>
      <c r="C694" s="418"/>
      <c r="D694" s="418"/>
      <c r="E694" s="67">
        <f>SUM(E695:E696)</f>
        <v>0</v>
      </c>
      <c r="F694" s="67">
        <f>SUM(F695:F696)</f>
        <v>0</v>
      </c>
      <c r="G694" s="67">
        <f>SUM(G695:G696)</f>
        <v>4723</v>
      </c>
      <c r="H694" s="67">
        <f>SUM(H695:H696)</f>
        <v>0</v>
      </c>
      <c r="I694" s="67"/>
      <c r="J694" s="100"/>
      <c r="K694" s="100"/>
      <c r="L694" s="100"/>
      <c r="M694" s="100"/>
      <c r="N694" s="95"/>
      <c r="O694" s="95"/>
      <c r="P694" s="95"/>
      <c r="Q694" s="95"/>
    </row>
    <row r="695" spans="1:17" ht="23.25" customHeight="1" x14ac:dyDescent="0.2">
      <c r="A695" s="419" t="s">
        <v>134</v>
      </c>
      <c r="B695" s="420"/>
      <c r="C695" s="420"/>
      <c r="D695" s="420"/>
      <c r="E695" s="67">
        <v>0</v>
      </c>
      <c r="F695" s="67">
        <v>0</v>
      </c>
      <c r="G695" s="67">
        <v>3549</v>
      </c>
      <c r="H695" s="67">
        <v>0</v>
      </c>
      <c r="I695" s="67"/>
      <c r="J695" s="195"/>
      <c r="K695" s="196"/>
      <c r="L695" s="196"/>
      <c r="M695" s="196"/>
      <c r="N695" s="95"/>
      <c r="O695" s="95"/>
      <c r="P695" s="95"/>
      <c r="Q695" s="95"/>
    </row>
    <row r="696" spans="1:17" x14ac:dyDescent="0.2">
      <c r="A696" s="419" t="s">
        <v>120</v>
      </c>
      <c r="B696" s="420"/>
      <c r="C696" s="420"/>
      <c r="D696" s="420"/>
      <c r="E696" s="67">
        <v>0</v>
      </c>
      <c r="F696" s="67">
        <v>0</v>
      </c>
      <c r="G696" s="67">
        <v>1174</v>
      </c>
      <c r="H696" s="67">
        <v>0</v>
      </c>
      <c r="I696" s="67"/>
      <c r="J696" s="195"/>
      <c r="K696" s="196"/>
      <c r="L696" s="196"/>
      <c r="M696" s="196"/>
      <c r="N696" s="95"/>
      <c r="O696" s="95"/>
      <c r="P696" s="95"/>
      <c r="Q696" s="95"/>
    </row>
    <row r="697" spans="1:17" ht="23.25" customHeight="1" x14ac:dyDescent="0.2">
      <c r="A697" s="418" t="s">
        <v>591</v>
      </c>
      <c r="B697" s="418"/>
      <c r="C697" s="418"/>
      <c r="D697" s="418"/>
      <c r="E697" s="67">
        <f>SUM(E698:E701)</f>
        <v>0</v>
      </c>
      <c r="F697" s="67">
        <f>SUM(F698:F701)</f>
        <v>10683</v>
      </c>
      <c r="G697" s="67">
        <f>SUM(G698:G701)</f>
        <v>45547</v>
      </c>
      <c r="H697" s="67">
        <f>SUM(H698:H701)</f>
        <v>0</v>
      </c>
      <c r="I697" s="67"/>
      <c r="J697" s="100"/>
      <c r="K697" s="100"/>
      <c r="L697" s="100"/>
      <c r="M697" s="100"/>
      <c r="N697" s="95"/>
      <c r="O697" s="95"/>
      <c r="P697" s="95"/>
      <c r="Q697" s="95"/>
    </row>
    <row r="698" spans="1:17" ht="23.25" customHeight="1" x14ac:dyDescent="0.2">
      <c r="A698" s="419" t="s">
        <v>134</v>
      </c>
      <c r="B698" s="420"/>
      <c r="C698" s="420"/>
      <c r="D698" s="420"/>
      <c r="E698" s="67">
        <v>0</v>
      </c>
      <c r="F698" s="67">
        <v>10683</v>
      </c>
      <c r="G698" s="67">
        <v>29772</v>
      </c>
      <c r="H698" s="67">
        <v>0</v>
      </c>
      <c r="I698" s="67"/>
      <c r="J698" s="195"/>
      <c r="K698" s="196"/>
      <c r="L698" s="196"/>
      <c r="M698" s="196"/>
      <c r="N698" s="95"/>
      <c r="O698" s="95"/>
      <c r="P698" s="95"/>
      <c r="Q698" s="95"/>
    </row>
    <row r="699" spans="1:17" x14ac:dyDescent="0.2">
      <c r="A699" s="425" t="s">
        <v>281</v>
      </c>
      <c r="B699" s="420"/>
      <c r="C699" s="420"/>
      <c r="D699" s="420"/>
      <c r="E699" s="67">
        <v>0</v>
      </c>
      <c r="F699" s="67">
        <v>0</v>
      </c>
      <c r="G699" s="67">
        <v>5955</v>
      </c>
      <c r="H699" s="67">
        <v>0</v>
      </c>
      <c r="I699" s="67"/>
      <c r="J699" s="197"/>
      <c r="K699" s="196"/>
      <c r="L699" s="196"/>
      <c r="M699" s="196"/>
      <c r="N699" s="95"/>
      <c r="O699" s="95"/>
      <c r="P699" s="95"/>
      <c r="Q699" s="95"/>
    </row>
    <row r="700" spans="1:17" ht="11.25" customHeight="1" x14ac:dyDescent="0.2">
      <c r="A700" s="419" t="s">
        <v>119</v>
      </c>
      <c r="B700" s="420"/>
      <c r="C700" s="420"/>
      <c r="D700" s="420"/>
      <c r="E700" s="67">
        <v>0</v>
      </c>
      <c r="F700" s="67">
        <v>0</v>
      </c>
      <c r="G700" s="67">
        <v>7536</v>
      </c>
      <c r="H700" s="67">
        <v>0</v>
      </c>
      <c r="I700" s="67"/>
      <c r="J700" s="195"/>
      <c r="K700" s="196"/>
      <c r="L700" s="196"/>
      <c r="M700" s="196"/>
      <c r="N700" s="95"/>
      <c r="O700" s="95"/>
      <c r="P700" s="95"/>
      <c r="Q700" s="95"/>
    </row>
    <row r="701" spans="1:17" ht="11.25" customHeight="1" x14ac:dyDescent="0.2">
      <c r="A701" s="419" t="s">
        <v>120</v>
      </c>
      <c r="B701" s="420"/>
      <c r="C701" s="420"/>
      <c r="D701" s="420"/>
      <c r="E701" s="67">
        <v>0</v>
      </c>
      <c r="F701" s="67">
        <v>0</v>
      </c>
      <c r="G701" s="67">
        <v>2284</v>
      </c>
      <c r="H701" s="67">
        <v>0</v>
      </c>
      <c r="I701" s="67"/>
      <c r="J701" s="195"/>
      <c r="K701" s="196"/>
      <c r="L701" s="196"/>
      <c r="M701" s="196"/>
      <c r="N701" s="95"/>
      <c r="O701" s="95"/>
      <c r="P701" s="95"/>
      <c r="Q701" s="95"/>
    </row>
    <row r="702" spans="1:17" ht="23.25" customHeight="1" x14ac:dyDescent="0.2">
      <c r="A702" s="418" t="s">
        <v>592</v>
      </c>
      <c r="B702" s="418"/>
      <c r="C702" s="418"/>
      <c r="D702" s="418"/>
      <c r="E702" s="67">
        <f>SUM(E703:E704)</f>
        <v>0</v>
      </c>
      <c r="F702" s="67">
        <f>SUM(F703:F704)</f>
        <v>0</v>
      </c>
      <c r="G702" s="67">
        <f>SUM(G703:G704)</f>
        <v>8906</v>
      </c>
      <c r="H702" s="67">
        <f>SUM(H703:H704)</f>
        <v>0</v>
      </c>
      <c r="I702" s="67"/>
      <c r="J702" s="100"/>
      <c r="K702" s="100"/>
      <c r="L702" s="100"/>
      <c r="M702" s="100"/>
      <c r="N702" s="95"/>
      <c r="O702" s="95"/>
      <c r="P702" s="95"/>
      <c r="Q702" s="95"/>
    </row>
    <row r="703" spans="1:17" ht="23.25" customHeight="1" x14ac:dyDescent="0.2">
      <c r="A703" s="419" t="s">
        <v>134</v>
      </c>
      <c r="B703" s="420"/>
      <c r="C703" s="420"/>
      <c r="D703" s="420"/>
      <c r="E703" s="67">
        <v>0</v>
      </c>
      <c r="F703" s="67">
        <v>0</v>
      </c>
      <c r="G703" s="67">
        <v>6674</v>
      </c>
      <c r="H703" s="67">
        <v>0</v>
      </c>
      <c r="I703" s="67"/>
      <c r="J703" s="195"/>
      <c r="K703" s="196"/>
      <c r="L703" s="196"/>
      <c r="M703" s="196"/>
      <c r="N703" s="95"/>
      <c r="O703" s="95"/>
      <c r="P703" s="95"/>
      <c r="Q703" s="95"/>
    </row>
    <row r="704" spans="1:17" x14ac:dyDescent="0.2">
      <c r="A704" s="419" t="s">
        <v>120</v>
      </c>
      <c r="B704" s="420"/>
      <c r="C704" s="420"/>
      <c r="D704" s="420"/>
      <c r="E704" s="67">
        <v>0</v>
      </c>
      <c r="F704" s="67">
        <v>0</v>
      </c>
      <c r="G704" s="67">
        <v>2232</v>
      </c>
      <c r="H704" s="67">
        <v>0</v>
      </c>
      <c r="I704" s="67"/>
      <c r="J704" s="195"/>
      <c r="K704" s="196"/>
      <c r="L704" s="196"/>
      <c r="M704" s="196"/>
      <c r="N704" s="95"/>
      <c r="O704" s="95"/>
      <c r="P704" s="95"/>
      <c r="Q704" s="95"/>
    </row>
    <row r="705" spans="1:17" ht="23.25" customHeight="1" x14ac:dyDescent="0.2">
      <c r="A705" s="418" t="s">
        <v>593</v>
      </c>
      <c r="B705" s="418"/>
      <c r="C705" s="418"/>
      <c r="D705" s="418"/>
      <c r="E705" s="67">
        <f>SUM(E706:E708)</f>
        <v>0</v>
      </c>
      <c r="F705" s="67">
        <f>SUM(F706:F708)</f>
        <v>0</v>
      </c>
      <c r="G705" s="67">
        <f>SUM(G706:G708)</f>
        <v>9224</v>
      </c>
      <c r="H705" s="67">
        <f>SUM(H706:H708)</f>
        <v>0</v>
      </c>
      <c r="I705" s="67"/>
      <c r="J705" s="100"/>
      <c r="K705" s="100"/>
      <c r="L705" s="100"/>
      <c r="M705" s="100"/>
      <c r="N705" s="95"/>
      <c r="O705" s="95"/>
      <c r="P705" s="95"/>
      <c r="Q705" s="95"/>
    </row>
    <row r="706" spans="1:17" ht="23.25" customHeight="1" x14ac:dyDescent="0.2">
      <c r="A706" s="419" t="s">
        <v>134</v>
      </c>
      <c r="B706" s="420"/>
      <c r="C706" s="420"/>
      <c r="D706" s="420"/>
      <c r="E706" s="67">
        <v>0</v>
      </c>
      <c r="F706" s="67">
        <v>0</v>
      </c>
      <c r="G706" s="67">
        <v>7843</v>
      </c>
      <c r="H706" s="67">
        <v>0</v>
      </c>
      <c r="I706" s="67"/>
      <c r="J706" s="195"/>
      <c r="K706" s="196"/>
      <c r="L706" s="196"/>
      <c r="M706" s="196"/>
      <c r="N706" s="95"/>
      <c r="O706" s="95"/>
      <c r="P706" s="95"/>
      <c r="Q706" s="95"/>
    </row>
    <row r="707" spans="1:17" x14ac:dyDescent="0.2">
      <c r="A707" s="425" t="s">
        <v>281</v>
      </c>
      <c r="B707" s="420"/>
      <c r="C707" s="420"/>
      <c r="D707" s="420"/>
      <c r="E707" s="67">
        <v>0</v>
      </c>
      <c r="F707" s="67">
        <v>0</v>
      </c>
      <c r="G707" s="67">
        <v>270</v>
      </c>
      <c r="H707" s="67">
        <v>0</v>
      </c>
      <c r="I707" s="67"/>
      <c r="J707" s="197"/>
      <c r="K707" s="196"/>
      <c r="L707" s="196"/>
      <c r="M707" s="196"/>
      <c r="N707" s="95"/>
      <c r="O707" s="95"/>
      <c r="P707" s="95"/>
      <c r="Q707" s="95"/>
    </row>
    <row r="708" spans="1:17" ht="11.25" customHeight="1" x14ac:dyDescent="0.2">
      <c r="A708" s="419" t="s">
        <v>120</v>
      </c>
      <c r="B708" s="420"/>
      <c r="C708" s="420"/>
      <c r="D708" s="420"/>
      <c r="E708" s="67">
        <v>0</v>
      </c>
      <c r="F708" s="67">
        <v>0</v>
      </c>
      <c r="G708" s="67">
        <v>1111</v>
      </c>
      <c r="H708" s="67">
        <v>0</v>
      </c>
      <c r="I708" s="67"/>
      <c r="J708" s="195"/>
      <c r="K708" s="196"/>
      <c r="L708" s="196"/>
      <c r="M708" s="196"/>
      <c r="N708" s="95"/>
      <c r="O708" s="95"/>
      <c r="P708" s="95"/>
      <c r="Q708" s="95"/>
    </row>
    <row r="709" spans="1:17" ht="23.25" customHeight="1" x14ac:dyDescent="0.2">
      <c r="A709" s="418" t="s">
        <v>594</v>
      </c>
      <c r="B709" s="418"/>
      <c r="C709" s="418"/>
      <c r="D709" s="418"/>
      <c r="E709" s="67">
        <f>SUM(E710:E713)</f>
        <v>0</v>
      </c>
      <c r="F709" s="67">
        <f>SUM(F710:F713)</f>
        <v>24743</v>
      </c>
      <c r="G709" s="67">
        <f>SUM(G710:G713)</f>
        <v>67234</v>
      </c>
      <c r="H709" s="67">
        <f>SUM(H710:H713)</f>
        <v>0</v>
      </c>
      <c r="I709" s="67"/>
      <c r="J709" s="100"/>
      <c r="K709" s="100"/>
      <c r="L709" s="100"/>
      <c r="M709" s="100"/>
      <c r="N709" s="95"/>
      <c r="O709" s="95"/>
      <c r="P709" s="95"/>
      <c r="Q709" s="95"/>
    </row>
    <row r="710" spans="1:17" ht="23.25" customHeight="1" x14ac:dyDescent="0.2">
      <c r="A710" s="419" t="s">
        <v>134</v>
      </c>
      <c r="B710" s="420"/>
      <c r="C710" s="420"/>
      <c r="D710" s="420"/>
      <c r="E710" s="67">
        <v>0</v>
      </c>
      <c r="F710" s="67">
        <v>24743</v>
      </c>
      <c r="G710" s="67">
        <v>49487</v>
      </c>
      <c r="H710" s="67">
        <v>0</v>
      </c>
      <c r="I710" s="67"/>
      <c r="J710" s="195"/>
      <c r="K710" s="196"/>
      <c r="L710" s="196"/>
      <c r="M710" s="196"/>
      <c r="N710" s="95"/>
      <c r="O710" s="95"/>
      <c r="P710" s="95"/>
      <c r="Q710" s="95"/>
    </row>
    <row r="711" spans="1:17" x14ac:dyDescent="0.2">
      <c r="A711" s="425" t="s">
        <v>281</v>
      </c>
      <c r="B711" s="420"/>
      <c r="C711" s="420"/>
      <c r="D711" s="420"/>
      <c r="E711" s="67">
        <v>0</v>
      </c>
      <c r="F711" s="67">
        <v>0</v>
      </c>
      <c r="G711" s="67">
        <v>3374</v>
      </c>
      <c r="H711" s="67">
        <v>0</v>
      </c>
      <c r="I711" s="67"/>
      <c r="J711" s="197"/>
      <c r="K711" s="196"/>
      <c r="L711" s="196"/>
      <c r="M711" s="196"/>
      <c r="N711" s="95"/>
      <c r="O711" s="95"/>
      <c r="P711" s="95"/>
      <c r="Q711" s="95"/>
    </row>
    <row r="712" spans="1:17" ht="11.25" customHeight="1" x14ac:dyDescent="0.2">
      <c r="A712" s="419" t="s">
        <v>119</v>
      </c>
      <c r="B712" s="420"/>
      <c r="C712" s="420"/>
      <c r="D712" s="420"/>
      <c r="E712" s="67">
        <v>0</v>
      </c>
      <c r="F712" s="67">
        <v>0</v>
      </c>
      <c r="G712" s="67">
        <v>7491</v>
      </c>
      <c r="H712" s="67">
        <v>0</v>
      </c>
      <c r="I712" s="67"/>
      <c r="J712" s="195"/>
      <c r="K712" s="196"/>
      <c r="L712" s="196"/>
      <c r="M712" s="196"/>
      <c r="N712" s="95"/>
      <c r="O712" s="95"/>
      <c r="P712" s="95"/>
      <c r="Q712" s="95"/>
    </row>
    <row r="713" spans="1:17" ht="11.25" customHeight="1" x14ac:dyDescent="0.2">
      <c r="A713" s="419" t="s">
        <v>120</v>
      </c>
      <c r="B713" s="420"/>
      <c r="C713" s="420"/>
      <c r="D713" s="420"/>
      <c r="E713" s="67">
        <v>0</v>
      </c>
      <c r="F713" s="67">
        <v>0</v>
      </c>
      <c r="G713" s="67">
        <v>6882</v>
      </c>
      <c r="H713" s="67">
        <v>0</v>
      </c>
      <c r="I713" s="67"/>
      <c r="J713" s="195"/>
      <c r="K713" s="196"/>
      <c r="L713" s="196"/>
      <c r="M713" s="196"/>
      <c r="N713" s="95"/>
      <c r="O713" s="95"/>
      <c r="P713" s="95"/>
      <c r="Q713" s="95"/>
    </row>
    <row r="714" spans="1:17" ht="23.25" customHeight="1" x14ac:dyDescent="0.2">
      <c r="A714" s="418" t="s">
        <v>595</v>
      </c>
      <c r="B714" s="418"/>
      <c r="C714" s="418"/>
      <c r="D714" s="418"/>
      <c r="E714" s="67">
        <f>SUM(E715:E718)</f>
        <v>0</v>
      </c>
      <c r="F714" s="67">
        <f>SUM(F715:F718)</f>
        <v>13277</v>
      </c>
      <c r="G714" s="67">
        <f>SUM(G715:G718)</f>
        <v>14718</v>
      </c>
      <c r="H714" s="67">
        <f>SUM(H715:H718)</f>
        <v>0</v>
      </c>
      <c r="I714" s="67"/>
      <c r="J714" s="100"/>
      <c r="K714" s="100"/>
      <c r="L714" s="100"/>
      <c r="M714" s="100"/>
      <c r="N714" s="95"/>
      <c r="O714" s="95"/>
      <c r="P714" s="95"/>
      <c r="Q714" s="95"/>
    </row>
    <row r="715" spans="1:17" ht="23.25" customHeight="1" x14ac:dyDescent="0.2">
      <c r="A715" s="419" t="s">
        <v>134</v>
      </c>
      <c r="B715" s="420"/>
      <c r="C715" s="420"/>
      <c r="D715" s="420"/>
      <c r="E715" s="67">
        <v>0</v>
      </c>
      <c r="F715" s="67">
        <v>13277</v>
      </c>
      <c r="G715" s="67">
        <v>6945</v>
      </c>
      <c r="H715" s="67">
        <v>0</v>
      </c>
      <c r="I715" s="67"/>
      <c r="J715" s="195"/>
      <c r="K715" s="196"/>
      <c r="L715" s="196"/>
      <c r="M715" s="196"/>
      <c r="N715" s="95"/>
      <c r="O715" s="95"/>
      <c r="P715" s="95"/>
      <c r="Q715" s="95"/>
    </row>
    <row r="716" spans="1:17" x14ac:dyDescent="0.2">
      <c r="A716" s="425" t="s">
        <v>281</v>
      </c>
      <c r="B716" s="420"/>
      <c r="C716" s="420"/>
      <c r="D716" s="420"/>
      <c r="E716" s="67">
        <v>0</v>
      </c>
      <c r="F716" s="67">
        <v>0</v>
      </c>
      <c r="G716" s="67">
        <v>1230</v>
      </c>
      <c r="H716" s="67">
        <v>0</v>
      </c>
      <c r="I716" s="67"/>
      <c r="J716" s="197"/>
      <c r="K716" s="196"/>
      <c r="L716" s="196"/>
      <c r="M716" s="196"/>
      <c r="N716" s="95"/>
      <c r="O716" s="95"/>
      <c r="P716" s="95"/>
      <c r="Q716" s="95"/>
    </row>
    <row r="717" spans="1:17" ht="11.25" customHeight="1" x14ac:dyDescent="0.2">
      <c r="A717" s="419" t="s">
        <v>119</v>
      </c>
      <c r="B717" s="420"/>
      <c r="C717" s="420"/>
      <c r="D717" s="420"/>
      <c r="E717" s="67">
        <v>0</v>
      </c>
      <c r="F717" s="67">
        <v>0</v>
      </c>
      <c r="G717" s="67">
        <v>3848</v>
      </c>
      <c r="H717" s="67">
        <v>0</v>
      </c>
      <c r="I717" s="67"/>
      <c r="J717" s="195"/>
      <c r="K717" s="196"/>
      <c r="L717" s="196"/>
      <c r="M717" s="196"/>
      <c r="N717" s="95"/>
      <c r="O717" s="95"/>
      <c r="P717" s="95"/>
      <c r="Q717" s="95"/>
    </row>
    <row r="718" spans="1:17" ht="11.25" customHeight="1" x14ac:dyDescent="0.2">
      <c r="A718" s="419" t="s">
        <v>120</v>
      </c>
      <c r="B718" s="420"/>
      <c r="C718" s="420"/>
      <c r="D718" s="420"/>
      <c r="E718" s="67">
        <v>0</v>
      </c>
      <c r="F718" s="67">
        <v>0</v>
      </c>
      <c r="G718" s="67">
        <v>2695</v>
      </c>
      <c r="H718" s="67">
        <v>0</v>
      </c>
      <c r="I718" s="67"/>
      <c r="J718" s="195"/>
      <c r="K718" s="196"/>
      <c r="L718" s="196"/>
      <c r="M718" s="196"/>
      <c r="N718" s="95"/>
      <c r="O718" s="95"/>
      <c r="P718" s="95"/>
      <c r="Q718" s="95"/>
    </row>
    <row r="719" spans="1:17" ht="23.25" customHeight="1" x14ac:dyDescent="0.2">
      <c r="A719" s="418" t="s">
        <v>596</v>
      </c>
      <c r="B719" s="418"/>
      <c r="C719" s="418"/>
      <c r="D719" s="418"/>
      <c r="E719" s="67">
        <f>SUM(E720:E721)</f>
        <v>0</v>
      </c>
      <c r="F719" s="67">
        <f>SUM(F720:F721)</f>
        <v>0</v>
      </c>
      <c r="G719" s="67">
        <f>SUM(G720:G721)</f>
        <v>12079</v>
      </c>
      <c r="H719" s="67">
        <f>SUM(H720:H721)</f>
        <v>0</v>
      </c>
      <c r="I719" s="67"/>
      <c r="J719" s="100"/>
      <c r="K719" s="100"/>
      <c r="L719" s="100"/>
      <c r="M719" s="100"/>
      <c r="N719" s="95"/>
      <c r="O719" s="95"/>
      <c r="P719" s="95"/>
      <c r="Q719" s="95"/>
    </row>
    <row r="720" spans="1:17" ht="23.25" customHeight="1" x14ac:dyDescent="0.2">
      <c r="A720" s="419" t="s">
        <v>134</v>
      </c>
      <c r="B720" s="420"/>
      <c r="C720" s="420"/>
      <c r="D720" s="420"/>
      <c r="E720" s="67">
        <v>0</v>
      </c>
      <c r="F720" s="67">
        <v>0</v>
      </c>
      <c r="G720" s="67">
        <v>11132</v>
      </c>
      <c r="H720" s="67">
        <v>0</v>
      </c>
      <c r="I720" s="67"/>
      <c r="J720" s="195"/>
      <c r="K720" s="196"/>
      <c r="L720" s="196"/>
      <c r="M720" s="196"/>
      <c r="N720" s="95"/>
      <c r="O720" s="95"/>
      <c r="P720" s="95"/>
      <c r="Q720" s="95"/>
    </row>
    <row r="721" spans="1:17" x14ac:dyDescent="0.2">
      <c r="A721" s="419" t="s">
        <v>120</v>
      </c>
      <c r="B721" s="420"/>
      <c r="C721" s="420"/>
      <c r="D721" s="420"/>
      <c r="E721" s="67">
        <v>0</v>
      </c>
      <c r="F721" s="67">
        <v>0</v>
      </c>
      <c r="G721" s="67">
        <v>947</v>
      </c>
      <c r="H721" s="67">
        <v>0</v>
      </c>
      <c r="I721" s="67"/>
      <c r="J721" s="195"/>
      <c r="K721" s="196"/>
      <c r="L721" s="196"/>
      <c r="M721" s="196"/>
      <c r="N721" s="95"/>
      <c r="O721" s="95"/>
      <c r="P721" s="95"/>
      <c r="Q721" s="95"/>
    </row>
    <row r="722" spans="1:17" ht="23.25" customHeight="1" x14ac:dyDescent="0.2">
      <c r="A722" s="418" t="s">
        <v>597</v>
      </c>
      <c r="B722" s="418"/>
      <c r="C722" s="418"/>
      <c r="D722" s="418"/>
      <c r="E722" s="67">
        <f>SUM(E723:E724)</f>
        <v>0</v>
      </c>
      <c r="F722" s="67">
        <f>SUM(F723:F724)</f>
        <v>4865</v>
      </c>
      <c r="G722" s="67">
        <f>SUM(G723:G724)</f>
        <v>3834</v>
      </c>
      <c r="H722" s="67">
        <f>SUM(H723:H724)</f>
        <v>0</v>
      </c>
      <c r="I722" s="67"/>
      <c r="J722" s="100"/>
      <c r="K722" s="100"/>
      <c r="L722" s="100"/>
      <c r="M722" s="100"/>
      <c r="N722" s="95"/>
      <c r="O722" s="95"/>
      <c r="P722" s="95"/>
      <c r="Q722" s="95"/>
    </row>
    <row r="723" spans="1:17" ht="23.25" customHeight="1" x14ac:dyDescent="0.2">
      <c r="A723" s="419" t="s">
        <v>134</v>
      </c>
      <c r="B723" s="420"/>
      <c r="C723" s="420"/>
      <c r="D723" s="420"/>
      <c r="E723" s="67">
        <v>0</v>
      </c>
      <c r="F723" s="67">
        <v>4865</v>
      </c>
      <c r="G723" s="67">
        <v>2987</v>
      </c>
      <c r="H723" s="67">
        <v>0</v>
      </c>
      <c r="I723" s="67"/>
      <c r="J723" s="195"/>
      <c r="K723" s="196"/>
      <c r="L723" s="196"/>
      <c r="M723" s="196"/>
      <c r="N723" s="95"/>
      <c r="O723" s="95"/>
      <c r="P723" s="95"/>
      <c r="Q723" s="95"/>
    </row>
    <row r="724" spans="1:17" x14ac:dyDescent="0.2">
      <c r="A724" s="419" t="s">
        <v>120</v>
      </c>
      <c r="B724" s="420"/>
      <c r="C724" s="420"/>
      <c r="D724" s="420"/>
      <c r="E724" s="67">
        <v>0</v>
      </c>
      <c r="F724" s="67">
        <v>0</v>
      </c>
      <c r="G724" s="67">
        <v>847</v>
      </c>
      <c r="H724" s="67">
        <v>0</v>
      </c>
      <c r="I724" s="67"/>
      <c r="J724" s="195"/>
      <c r="K724" s="196"/>
      <c r="L724" s="196"/>
      <c r="M724" s="196"/>
      <c r="N724" s="95"/>
      <c r="O724" s="95"/>
      <c r="P724" s="95"/>
      <c r="Q724" s="95"/>
    </row>
    <row r="725" spans="1:17" ht="23.25" customHeight="1" x14ac:dyDescent="0.2">
      <c r="A725" s="418" t="s">
        <v>598</v>
      </c>
      <c r="B725" s="418"/>
      <c r="C725" s="418"/>
      <c r="D725" s="418"/>
      <c r="E725" s="67">
        <f>SUM(E726:E727)</f>
        <v>0</v>
      </c>
      <c r="F725" s="67">
        <f>SUM(F726:F727)</f>
        <v>4046</v>
      </c>
      <c r="G725" s="67">
        <f>SUM(G726:G727)</f>
        <v>4407</v>
      </c>
      <c r="H725" s="67">
        <f>SUM(H726:H727)</f>
        <v>0</v>
      </c>
      <c r="I725" s="67"/>
      <c r="J725" s="100"/>
      <c r="K725" s="100"/>
      <c r="L725" s="100"/>
      <c r="M725" s="100"/>
      <c r="N725" s="95"/>
      <c r="O725" s="95"/>
      <c r="P725" s="95"/>
      <c r="Q725" s="95"/>
    </row>
    <row r="726" spans="1:17" ht="23.25" customHeight="1" x14ac:dyDescent="0.2">
      <c r="A726" s="419" t="s">
        <v>134</v>
      </c>
      <c r="B726" s="420"/>
      <c r="C726" s="420"/>
      <c r="D726" s="420"/>
      <c r="E726" s="67">
        <v>0</v>
      </c>
      <c r="F726" s="67">
        <v>4046</v>
      </c>
      <c r="G726" s="67">
        <v>3005</v>
      </c>
      <c r="H726" s="67">
        <v>0</v>
      </c>
      <c r="I726" s="67"/>
      <c r="J726" s="195"/>
      <c r="K726" s="196"/>
      <c r="L726" s="196"/>
      <c r="M726" s="196"/>
      <c r="N726" s="95"/>
      <c r="O726" s="95"/>
      <c r="P726" s="95"/>
      <c r="Q726" s="95"/>
    </row>
    <row r="727" spans="1:17" x14ac:dyDescent="0.2">
      <c r="A727" s="419" t="s">
        <v>120</v>
      </c>
      <c r="B727" s="420"/>
      <c r="C727" s="420"/>
      <c r="D727" s="420"/>
      <c r="E727" s="67">
        <v>0</v>
      </c>
      <c r="F727" s="67">
        <v>0</v>
      </c>
      <c r="G727" s="67">
        <v>1402</v>
      </c>
      <c r="H727" s="67">
        <v>0</v>
      </c>
      <c r="I727" s="67"/>
      <c r="J727" s="195"/>
      <c r="K727" s="196"/>
      <c r="L727" s="196"/>
      <c r="M727" s="196"/>
      <c r="N727" s="95"/>
      <c r="O727" s="95"/>
      <c r="P727" s="95"/>
      <c r="Q727" s="95"/>
    </row>
    <row r="728" spans="1:17" ht="23.25" customHeight="1" x14ac:dyDescent="0.2">
      <c r="A728" s="418" t="s">
        <v>599</v>
      </c>
      <c r="B728" s="418"/>
      <c r="C728" s="418"/>
      <c r="D728" s="418"/>
      <c r="E728" s="67">
        <f>SUM(E729:E730)</f>
        <v>0</v>
      </c>
      <c r="F728" s="67">
        <f>SUM(F729:F730)</f>
        <v>12393</v>
      </c>
      <c r="G728" s="67">
        <f>SUM(G729:G730)</f>
        <v>11878</v>
      </c>
      <c r="H728" s="67">
        <f>SUM(H729:H730)</f>
        <v>0</v>
      </c>
      <c r="I728" s="67"/>
      <c r="J728" s="100"/>
      <c r="K728" s="100"/>
      <c r="L728" s="100"/>
      <c r="M728" s="100"/>
      <c r="N728" s="95"/>
      <c r="O728" s="95"/>
      <c r="P728" s="95"/>
      <c r="Q728" s="95"/>
    </row>
    <row r="729" spans="1:17" ht="23.25" customHeight="1" x14ac:dyDescent="0.2">
      <c r="A729" s="419" t="s">
        <v>134</v>
      </c>
      <c r="B729" s="420"/>
      <c r="C729" s="420"/>
      <c r="D729" s="420"/>
      <c r="E729" s="67">
        <v>0</v>
      </c>
      <c r="F729" s="67">
        <v>12393</v>
      </c>
      <c r="G729" s="67">
        <v>10036</v>
      </c>
      <c r="H729" s="67">
        <v>0</v>
      </c>
      <c r="I729" s="67"/>
      <c r="J729" s="195"/>
      <c r="K729" s="196"/>
      <c r="L729" s="196"/>
      <c r="M729" s="196"/>
      <c r="N729" s="95"/>
      <c r="O729" s="95"/>
      <c r="P729" s="95"/>
      <c r="Q729" s="95"/>
    </row>
    <row r="730" spans="1:17" x14ac:dyDescent="0.2">
      <c r="A730" s="419" t="s">
        <v>120</v>
      </c>
      <c r="B730" s="420"/>
      <c r="C730" s="420"/>
      <c r="D730" s="420"/>
      <c r="E730" s="67">
        <v>0</v>
      </c>
      <c r="F730" s="67">
        <v>0</v>
      </c>
      <c r="G730" s="67">
        <v>1842</v>
      </c>
      <c r="H730" s="67">
        <v>0</v>
      </c>
      <c r="I730" s="67"/>
      <c r="J730" s="195"/>
      <c r="K730" s="196"/>
      <c r="L730" s="196"/>
      <c r="M730" s="196"/>
      <c r="N730" s="95"/>
      <c r="O730" s="95"/>
      <c r="P730" s="95"/>
      <c r="Q730" s="95"/>
    </row>
    <row r="731" spans="1:17" ht="23.25" customHeight="1" x14ac:dyDescent="0.2">
      <c r="A731" s="418" t="s">
        <v>600</v>
      </c>
      <c r="B731" s="418"/>
      <c r="C731" s="418"/>
      <c r="D731" s="418"/>
      <c r="E731" s="67">
        <f>SUM(E732:E735)</f>
        <v>0</v>
      </c>
      <c r="F731" s="67">
        <f>SUM(F732:F735)</f>
        <v>3581</v>
      </c>
      <c r="G731" s="67">
        <f>SUM(G732:G735)</f>
        <v>29705</v>
      </c>
      <c r="H731" s="67">
        <f>SUM(H732:H735)</f>
        <v>0</v>
      </c>
      <c r="I731" s="67"/>
      <c r="J731" s="100"/>
      <c r="K731" s="100"/>
      <c r="L731" s="100"/>
      <c r="M731" s="100"/>
      <c r="N731" s="95"/>
      <c r="O731" s="95"/>
      <c r="P731" s="95"/>
      <c r="Q731" s="95"/>
    </row>
    <row r="732" spans="1:17" ht="23.25" customHeight="1" x14ac:dyDescent="0.2">
      <c r="A732" s="419" t="s">
        <v>134</v>
      </c>
      <c r="B732" s="420"/>
      <c r="C732" s="420"/>
      <c r="D732" s="420"/>
      <c r="E732" s="67">
        <v>0</v>
      </c>
      <c r="F732" s="67">
        <v>3581</v>
      </c>
      <c r="G732" s="67">
        <v>28563</v>
      </c>
      <c r="H732" s="67">
        <v>0</v>
      </c>
      <c r="I732" s="67"/>
      <c r="J732" s="195"/>
      <c r="K732" s="196"/>
      <c r="L732" s="196"/>
      <c r="M732" s="196"/>
      <c r="N732" s="95"/>
      <c r="O732" s="95"/>
      <c r="P732" s="95"/>
      <c r="Q732" s="95"/>
    </row>
    <row r="733" spans="1:17" x14ac:dyDescent="0.2">
      <c r="A733" s="425" t="s">
        <v>281</v>
      </c>
      <c r="B733" s="420"/>
      <c r="C733" s="420"/>
      <c r="D733" s="420"/>
      <c r="E733" s="67">
        <v>0</v>
      </c>
      <c r="F733" s="67">
        <v>0</v>
      </c>
      <c r="G733" s="67">
        <v>0</v>
      </c>
      <c r="H733" s="67">
        <v>0</v>
      </c>
      <c r="I733" s="67"/>
      <c r="J733" s="197"/>
      <c r="K733" s="196"/>
      <c r="L733" s="196"/>
      <c r="M733" s="196"/>
      <c r="N733" s="95"/>
      <c r="O733" s="95"/>
      <c r="P733" s="95"/>
      <c r="Q733" s="95"/>
    </row>
    <row r="734" spans="1:17" ht="11.25" customHeight="1" x14ac:dyDescent="0.2">
      <c r="A734" s="419" t="s">
        <v>119</v>
      </c>
      <c r="B734" s="420"/>
      <c r="C734" s="420"/>
      <c r="D734" s="420"/>
      <c r="E734" s="67">
        <v>0</v>
      </c>
      <c r="F734" s="67">
        <v>0</v>
      </c>
      <c r="G734" s="67">
        <v>0</v>
      </c>
      <c r="H734" s="67">
        <v>0</v>
      </c>
      <c r="I734" s="67"/>
      <c r="J734" s="195"/>
      <c r="K734" s="196"/>
      <c r="L734" s="196"/>
      <c r="M734" s="196"/>
      <c r="N734" s="95"/>
      <c r="O734" s="95"/>
      <c r="P734" s="95"/>
      <c r="Q734" s="95"/>
    </row>
    <row r="735" spans="1:17" ht="11.25" customHeight="1" x14ac:dyDescent="0.2">
      <c r="A735" s="419" t="s">
        <v>120</v>
      </c>
      <c r="B735" s="420"/>
      <c r="C735" s="420"/>
      <c r="D735" s="420"/>
      <c r="E735" s="67">
        <v>0</v>
      </c>
      <c r="F735" s="67">
        <v>0</v>
      </c>
      <c r="G735" s="67">
        <v>1142</v>
      </c>
      <c r="H735" s="67">
        <v>0</v>
      </c>
      <c r="I735" s="67"/>
      <c r="J735" s="195"/>
      <c r="K735" s="196"/>
      <c r="L735" s="196"/>
      <c r="M735" s="196"/>
      <c r="N735" s="95"/>
      <c r="O735" s="95"/>
      <c r="P735" s="95"/>
      <c r="Q735" s="95"/>
    </row>
    <row r="736" spans="1:17" ht="23.25" customHeight="1" x14ac:dyDescent="0.2">
      <c r="A736" s="418" t="s">
        <v>601</v>
      </c>
      <c r="B736" s="418"/>
      <c r="C736" s="418"/>
      <c r="D736" s="418"/>
      <c r="E736" s="67">
        <f>SUM(E737:E740)</f>
        <v>40959</v>
      </c>
      <c r="F736" s="67">
        <f>SUM(F737:F740)</f>
        <v>14673</v>
      </c>
      <c r="G736" s="67">
        <f>SUM(G737:G740)</f>
        <v>104439</v>
      </c>
      <c r="H736" s="67">
        <f>SUM(H737:H740)</f>
        <v>0</v>
      </c>
      <c r="I736" s="67"/>
      <c r="J736" s="100"/>
      <c r="K736" s="100"/>
      <c r="L736" s="100"/>
      <c r="M736" s="100"/>
      <c r="N736" s="95"/>
      <c r="O736" s="95"/>
      <c r="P736" s="95"/>
      <c r="Q736" s="95"/>
    </row>
    <row r="737" spans="1:17" ht="23.25" customHeight="1" x14ac:dyDescent="0.2">
      <c r="A737" s="419" t="s">
        <v>134</v>
      </c>
      <c r="B737" s="420"/>
      <c r="C737" s="420"/>
      <c r="D737" s="420"/>
      <c r="E737" s="67">
        <v>17651</v>
      </c>
      <c r="F737" s="67">
        <v>14673</v>
      </c>
      <c r="G737" s="67">
        <v>76847</v>
      </c>
      <c r="H737" s="67">
        <v>0</v>
      </c>
      <c r="I737" s="67"/>
      <c r="J737" s="195"/>
      <c r="K737" s="196"/>
      <c r="L737" s="196"/>
      <c r="M737" s="196"/>
      <c r="N737" s="95"/>
      <c r="O737" s="95"/>
      <c r="P737" s="95"/>
      <c r="Q737" s="95"/>
    </row>
    <row r="738" spans="1:17" x14ac:dyDescent="0.2">
      <c r="A738" s="425" t="s">
        <v>281</v>
      </c>
      <c r="B738" s="420"/>
      <c r="C738" s="420"/>
      <c r="D738" s="420"/>
      <c r="E738" s="67">
        <v>15998</v>
      </c>
      <c r="F738" s="67">
        <v>0</v>
      </c>
      <c r="G738" s="67">
        <v>14088</v>
      </c>
      <c r="H738" s="67">
        <v>0</v>
      </c>
      <c r="I738" s="67"/>
      <c r="J738" s="197"/>
      <c r="K738" s="196"/>
      <c r="L738" s="196"/>
      <c r="M738" s="196"/>
      <c r="N738" s="95"/>
      <c r="O738" s="95"/>
      <c r="P738" s="95"/>
      <c r="Q738" s="95"/>
    </row>
    <row r="739" spans="1:17" ht="11.25" customHeight="1" x14ac:dyDescent="0.2">
      <c r="A739" s="419" t="s">
        <v>119</v>
      </c>
      <c r="B739" s="420"/>
      <c r="C739" s="420"/>
      <c r="D739" s="420"/>
      <c r="E739" s="67">
        <v>380</v>
      </c>
      <c r="F739" s="67">
        <v>0</v>
      </c>
      <c r="G739" s="67">
        <v>7969</v>
      </c>
      <c r="H739" s="67">
        <v>0</v>
      </c>
      <c r="I739" s="67"/>
      <c r="J739" s="195"/>
      <c r="K739" s="196"/>
      <c r="L739" s="196"/>
      <c r="M739" s="196"/>
      <c r="N739" s="95"/>
      <c r="O739" s="95"/>
      <c r="P739" s="95"/>
      <c r="Q739" s="95"/>
    </row>
    <row r="740" spans="1:17" ht="11.25" customHeight="1" x14ac:dyDescent="0.2">
      <c r="A740" s="419" t="s">
        <v>120</v>
      </c>
      <c r="B740" s="420"/>
      <c r="C740" s="420"/>
      <c r="D740" s="420"/>
      <c r="E740" s="67">
        <v>6930</v>
      </c>
      <c r="F740" s="67">
        <v>0</v>
      </c>
      <c r="G740" s="67">
        <v>5535</v>
      </c>
      <c r="H740" s="67">
        <v>0</v>
      </c>
      <c r="I740" s="67"/>
      <c r="J740" s="195"/>
      <c r="K740" s="196"/>
      <c r="L740" s="196"/>
      <c r="M740" s="196"/>
      <c r="N740" s="95"/>
      <c r="O740" s="95"/>
      <c r="P740" s="95"/>
      <c r="Q740" s="95"/>
    </row>
    <row r="741" spans="1:17" ht="23.25" customHeight="1" x14ac:dyDescent="0.2">
      <c r="A741" s="418" t="s">
        <v>602</v>
      </c>
      <c r="B741" s="418"/>
      <c r="C741" s="418"/>
      <c r="D741" s="418"/>
      <c r="E741" s="67">
        <f>SUM(E742:E744)</f>
        <v>0</v>
      </c>
      <c r="F741" s="67">
        <f>SUM(F742:F744)</f>
        <v>0</v>
      </c>
      <c r="G741" s="67">
        <f>SUM(G742:G744)</f>
        <v>2647</v>
      </c>
      <c r="H741" s="67">
        <f>SUM(H742:H744)</f>
        <v>0</v>
      </c>
      <c r="I741" s="67"/>
      <c r="J741" s="100"/>
      <c r="K741" s="100"/>
      <c r="L741" s="100"/>
      <c r="M741" s="100"/>
      <c r="N741" s="95"/>
      <c r="O741" s="95"/>
      <c r="P741" s="95"/>
      <c r="Q741" s="95"/>
    </row>
    <row r="742" spans="1:17" ht="23.25" customHeight="1" x14ac:dyDescent="0.2">
      <c r="A742" s="419" t="s">
        <v>134</v>
      </c>
      <c r="B742" s="420"/>
      <c r="C742" s="420"/>
      <c r="D742" s="420"/>
      <c r="E742" s="67">
        <v>0</v>
      </c>
      <c r="F742" s="67">
        <v>0</v>
      </c>
      <c r="G742" s="67">
        <v>1891</v>
      </c>
      <c r="H742" s="67">
        <v>0</v>
      </c>
      <c r="I742" s="67"/>
      <c r="J742" s="195"/>
      <c r="K742" s="196"/>
      <c r="L742" s="196"/>
      <c r="M742" s="196"/>
      <c r="N742" s="95"/>
      <c r="O742" s="95"/>
      <c r="P742" s="95"/>
      <c r="Q742" s="95"/>
    </row>
    <row r="743" spans="1:17" x14ac:dyDescent="0.2">
      <c r="A743" s="419" t="s">
        <v>119</v>
      </c>
      <c r="B743" s="420"/>
      <c r="C743" s="420"/>
      <c r="D743" s="420"/>
      <c r="E743" s="67">
        <v>0</v>
      </c>
      <c r="F743" s="67">
        <v>0</v>
      </c>
      <c r="G743" s="67">
        <v>0</v>
      </c>
      <c r="H743" s="67">
        <v>0</v>
      </c>
      <c r="I743" s="67"/>
      <c r="J743" s="195"/>
      <c r="K743" s="196"/>
      <c r="L743" s="196"/>
      <c r="M743" s="196"/>
      <c r="N743" s="95"/>
      <c r="O743" s="95"/>
      <c r="P743" s="95"/>
      <c r="Q743" s="95"/>
    </row>
    <row r="744" spans="1:17" ht="11.25" customHeight="1" x14ac:dyDescent="0.2">
      <c r="A744" s="419" t="s">
        <v>120</v>
      </c>
      <c r="B744" s="420"/>
      <c r="C744" s="420"/>
      <c r="D744" s="420"/>
      <c r="E744" s="67">
        <v>0</v>
      </c>
      <c r="F744" s="67">
        <v>0</v>
      </c>
      <c r="G744" s="67">
        <v>756</v>
      </c>
      <c r="H744" s="67">
        <v>0</v>
      </c>
      <c r="I744" s="67"/>
      <c r="J744" s="195"/>
      <c r="K744" s="196"/>
      <c r="L744" s="196"/>
      <c r="M744" s="196"/>
      <c r="N744" s="95"/>
      <c r="O744" s="95"/>
      <c r="P744" s="95"/>
      <c r="Q744" s="95"/>
    </row>
    <row r="745" spans="1:17" ht="23.25" customHeight="1" x14ac:dyDescent="0.2">
      <c r="A745" s="418" t="s">
        <v>603</v>
      </c>
      <c r="B745" s="418"/>
      <c r="C745" s="418"/>
      <c r="D745" s="418"/>
      <c r="E745" s="67">
        <f>SUM(E746:E749)</f>
        <v>0</v>
      </c>
      <c r="F745" s="67">
        <f>SUM(F746:F749)</f>
        <v>1781</v>
      </c>
      <c r="G745" s="67">
        <f>SUM(G746:G749)</f>
        <v>13812</v>
      </c>
      <c r="H745" s="67">
        <f>SUM(H746:H749)</f>
        <v>0</v>
      </c>
      <c r="I745" s="67"/>
      <c r="J745" s="100"/>
      <c r="K745" s="100"/>
      <c r="L745" s="100"/>
      <c r="M745" s="100"/>
      <c r="N745" s="95"/>
      <c r="O745" s="95"/>
      <c r="P745" s="95"/>
      <c r="Q745" s="95"/>
    </row>
    <row r="746" spans="1:17" ht="23.25" customHeight="1" x14ac:dyDescent="0.2">
      <c r="A746" s="419" t="s">
        <v>134</v>
      </c>
      <c r="B746" s="420"/>
      <c r="C746" s="420"/>
      <c r="D746" s="420"/>
      <c r="E746" s="67">
        <v>0</v>
      </c>
      <c r="F746" s="67">
        <v>1781</v>
      </c>
      <c r="G746" s="67">
        <v>12562</v>
      </c>
      <c r="H746" s="67">
        <v>0</v>
      </c>
      <c r="I746" s="67"/>
      <c r="J746" s="195"/>
      <c r="K746" s="196"/>
      <c r="L746" s="196"/>
      <c r="M746" s="196"/>
      <c r="N746" s="95"/>
      <c r="O746" s="95"/>
      <c r="P746" s="95"/>
      <c r="Q746" s="95"/>
    </row>
    <row r="747" spans="1:17" x14ac:dyDescent="0.2">
      <c r="A747" s="425" t="s">
        <v>281</v>
      </c>
      <c r="B747" s="420"/>
      <c r="C747" s="420"/>
      <c r="D747" s="420"/>
      <c r="E747" s="67">
        <v>0</v>
      </c>
      <c r="F747" s="67">
        <v>0</v>
      </c>
      <c r="G747" s="67">
        <v>23</v>
      </c>
      <c r="H747" s="67">
        <v>0</v>
      </c>
      <c r="I747" s="67"/>
      <c r="J747" s="197"/>
      <c r="K747" s="196"/>
      <c r="L747" s="196"/>
      <c r="M747" s="196"/>
      <c r="N747" s="95"/>
      <c r="O747" s="95"/>
      <c r="P747" s="95"/>
      <c r="Q747" s="95"/>
    </row>
    <row r="748" spans="1:17" ht="11.25" customHeight="1" x14ac:dyDescent="0.2">
      <c r="A748" s="419" t="s">
        <v>119</v>
      </c>
      <c r="B748" s="420"/>
      <c r="C748" s="420"/>
      <c r="D748" s="420"/>
      <c r="E748" s="67">
        <v>0</v>
      </c>
      <c r="F748" s="67">
        <v>0</v>
      </c>
      <c r="G748" s="67">
        <v>0</v>
      </c>
      <c r="H748" s="67">
        <v>0</v>
      </c>
      <c r="I748" s="67"/>
      <c r="J748" s="195"/>
      <c r="K748" s="196"/>
      <c r="L748" s="196"/>
      <c r="M748" s="196"/>
      <c r="N748" s="95"/>
      <c r="O748" s="95"/>
      <c r="P748" s="95"/>
      <c r="Q748" s="95"/>
    </row>
    <row r="749" spans="1:17" ht="11.25" customHeight="1" x14ac:dyDescent="0.2">
      <c r="A749" s="419" t="s">
        <v>120</v>
      </c>
      <c r="B749" s="420"/>
      <c r="C749" s="420"/>
      <c r="D749" s="420"/>
      <c r="E749" s="67">
        <v>0</v>
      </c>
      <c r="F749" s="67">
        <v>0</v>
      </c>
      <c r="G749" s="67">
        <v>1227</v>
      </c>
      <c r="H749" s="67">
        <v>0</v>
      </c>
      <c r="I749" s="67"/>
      <c r="J749" s="195"/>
      <c r="K749" s="196"/>
      <c r="L749" s="196"/>
      <c r="M749" s="196"/>
      <c r="N749" s="95"/>
      <c r="O749" s="95"/>
      <c r="P749" s="95"/>
      <c r="Q749" s="95"/>
    </row>
    <row r="750" spans="1:17" ht="23.25" customHeight="1" x14ac:dyDescent="0.2">
      <c r="A750" s="418" t="s">
        <v>604</v>
      </c>
      <c r="B750" s="418"/>
      <c r="C750" s="418"/>
      <c r="D750" s="418"/>
      <c r="E750" s="67">
        <f>SUM(E751:E753)</f>
        <v>0</v>
      </c>
      <c r="F750" s="67">
        <f>SUM(F751:F753)</f>
        <v>29566</v>
      </c>
      <c r="G750" s="67">
        <f>SUM(G751:G753)</f>
        <v>29924</v>
      </c>
      <c r="H750" s="67">
        <f>SUM(H751:H753)</f>
        <v>0</v>
      </c>
      <c r="I750" s="67"/>
      <c r="J750" s="100"/>
      <c r="K750" s="100"/>
      <c r="L750" s="100"/>
      <c r="M750" s="100"/>
      <c r="N750" s="95"/>
      <c r="O750" s="95"/>
      <c r="P750" s="95"/>
      <c r="Q750" s="95"/>
    </row>
    <row r="751" spans="1:17" ht="23.25" customHeight="1" x14ac:dyDescent="0.2">
      <c r="A751" s="419" t="s">
        <v>134</v>
      </c>
      <c r="B751" s="420"/>
      <c r="C751" s="420"/>
      <c r="D751" s="420"/>
      <c r="E751" s="67">
        <v>0</v>
      </c>
      <c r="F751" s="67">
        <v>29566</v>
      </c>
      <c r="G751" s="67">
        <v>27640</v>
      </c>
      <c r="H751" s="67">
        <v>0</v>
      </c>
      <c r="I751" s="67"/>
      <c r="J751" s="195"/>
      <c r="K751" s="196"/>
      <c r="L751" s="196"/>
      <c r="M751" s="196"/>
      <c r="N751" s="95"/>
      <c r="O751" s="95"/>
      <c r="P751" s="95"/>
      <c r="Q751" s="95"/>
    </row>
    <row r="752" spans="1:17" x14ac:dyDescent="0.2">
      <c r="A752" s="425" t="s">
        <v>281</v>
      </c>
      <c r="B752" s="420"/>
      <c r="C752" s="420"/>
      <c r="D752" s="420"/>
      <c r="E752" s="67">
        <v>0</v>
      </c>
      <c r="F752" s="67">
        <v>0</v>
      </c>
      <c r="G752" s="67">
        <v>956</v>
      </c>
      <c r="H752" s="67">
        <v>0</v>
      </c>
      <c r="I752" s="67"/>
      <c r="J752" s="197"/>
      <c r="K752" s="196"/>
      <c r="L752" s="196"/>
      <c r="M752" s="196"/>
      <c r="N752" s="95"/>
      <c r="O752" s="95"/>
      <c r="P752" s="95"/>
      <c r="Q752" s="95"/>
    </row>
    <row r="753" spans="1:17" ht="11.25" customHeight="1" x14ac:dyDescent="0.2">
      <c r="A753" s="419" t="s">
        <v>120</v>
      </c>
      <c r="B753" s="420"/>
      <c r="C753" s="420"/>
      <c r="D753" s="420"/>
      <c r="E753" s="67">
        <v>0</v>
      </c>
      <c r="F753" s="67">
        <v>0</v>
      </c>
      <c r="G753" s="67">
        <v>1328</v>
      </c>
      <c r="H753" s="67">
        <v>0</v>
      </c>
      <c r="I753" s="67"/>
      <c r="J753" s="195"/>
      <c r="K753" s="196"/>
      <c r="L753" s="196"/>
      <c r="M753" s="196"/>
      <c r="N753" s="95"/>
      <c r="O753" s="95"/>
      <c r="P753" s="95"/>
      <c r="Q753" s="95"/>
    </row>
    <row r="754" spans="1:17" ht="23.25" customHeight="1" x14ac:dyDescent="0.2">
      <c r="A754" s="418" t="s">
        <v>605</v>
      </c>
      <c r="B754" s="418"/>
      <c r="C754" s="418"/>
      <c r="D754" s="418"/>
      <c r="E754" s="67">
        <f>SUM(E755:E756)</f>
        <v>0</v>
      </c>
      <c r="F754" s="67">
        <f>SUM(F755:F756)</f>
        <v>6201</v>
      </c>
      <c r="G754" s="67">
        <f>SUM(G755:G756)</f>
        <v>23070</v>
      </c>
      <c r="H754" s="67">
        <f>SUM(H755:H756)</f>
        <v>0</v>
      </c>
      <c r="I754" s="67"/>
      <c r="J754" s="100"/>
      <c r="K754" s="100"/>
      <c r="L754" s="100"/>
      <c r="M754" s="100"/>
      <c r="N754" s="95"/>
      <c r="O754" s="95"/>
      <c r="P754" s="95"/>
      <c r="Q754" s="95"/>
    </row>
    <row r="755" spans="1:17" ht="23.25" customHeight="1" x14ac:dyDescent="0.2">
      <c r="A755" s="419" t="s">
        <v>134</v>
      </c>
      <c r="B755" s="420"/>
      <c r="C755" s="420"/>
      <c r="D755" s="420"/>
      <c r="E755" s="67">
        <v>0</v>
      </c>
      <c r="F755" s="67">
        <v>6201</v>
      </c>
      <c r="G755" s="67">
        <v>18287</v>
      </c>
      <c r="H755" s="67">
        <v>0</v>
      </c>
      <c r="I755" s="67"/>
      <c r="J755" s="195"/>
      <c r="K755" s="196"/>
      <c r="L755" s="196"/>
      <c r="M755" s="196"/>
      <c r="N755" s="95"/>
      <c r="O755" s="95"/>
      <c r="P755" s="95"/>
      <c r="Q755" s="95"/>
    </row>
    <row r="756" spans="1:17" x14ac:dyDescent="0.2">
      <c r="A756" s="419" t="s">
        <v>120</v>
      </c>
      <c r="B756" s="420"/>
      <c r="C756" s="420"/>
      <c r="D756" s="420"/>
      <c r="E756" s="67">
        <v>0</v>
      </c>
      <c r="F756" s="67">
        <v>0</v>
      </c>
      <c r="G756" s="67">
        <v>4783</v>
      </c>
      <c r="H756" s="67">
        <v>0</v>
      </c>
      <c r="I756" s="67"/>
      <c r="J756" s="195"/>
      <c r="K756" s="196"/>
      <c r="L756" s="196"/>
      <c r="M756" s="196"/>
      <c r="N756" s="95"/>
      <c r="O756" s="95"/>
      <c r="P756" s="95"/>
      <c r="Q756" s="95"/>
    </row>
    <row r="757" spans="1:17" ht="23.25" customHeight="1" x14ac:dyDescent="0.2">
      <c r="A757" s="418" t="s">
        <v>606</v>
      </c>
      <c r="B757" s="418"/>
      <c r="C757" s="418"/>
      <c r="D757" s="418"/>
      <c r="E757" s="67">
        <f>SUM(E758:E761)</f>
        <v>126081</v>
      </c>
      <c r="F757" s="67">
        <f>SUM(F758:F761)</f>
        <v>4749</v>
      </c>
      <c r="G757" s="67">
        <f>SUM(G758:G761)</f>
        <v>371287</v>
      </c>
      <c r="H757" s="67">
        <f>SUM(H758:H761)</f>
        <v>0</v>
      </c>
      <c r="I757" s="67"/>
      <c r="J757" s="100"/>
      <c r="K757" s="100"/>
      <c r="L757" s="100"/>
      <c r="M757" s="100"/>
      <c r="N757" s="95"/>
      <c r="O757" s="95"/>
      <c r="P757" s="95"/>
      <c r="Q757" s="95"/>
    </row>
    <row r="758" spans="1:17" ht="23.25" customHeight="1" x14ac:dyDescent="0.2">
      <c r="A758" s="419" t="s">
        <v>134</v>
      </c>
      <c r="B758" s="420"/>
      <c r="C758" s="420"/>
      <c r="D758" s="420"/>
      <c r="E758" s="67">
        <v>32345</v>
      </c>
      <c r="F758" s="67">
        <v>4749</v>
      </c>
      <c r="G758" s="67">
        <v>186591</v>
      </c>
      <c r="H758" s="67">
        <v>0</v>
      </c>
      <c r="I758" s="67"/>
      <c r="J758" s="195"/>
      <c r="K758" s="196"/>
      <c r="L758" s="196"/>
      <c r="M758" s="196"/>
      <c r="N758" s="95"/>
      <c r="O758" s="95"/>
      <c r="P758" s="95"/>
      <c r="Q758" s="95"/>
    </row>
    <row r="759" spans="1:17" x14ac:dyDescent="0.2">
      <c r="A759" s="425" t="s">
        <v>281</v>
      </c>
      <c r="B759" s="420"/>
      <c r="C759" s="420"/>
      <c r="D759" s="420"/>
      <c r="E759" s="67">
        <v>55910</v>
      </c>
      <c r="F759" s="67">
        <v>0</v>
      </c>
      <c r="G759" s="67">
        <v>135500</v>
      </c>
      <c r="H759" s="67">
        <v>0</v>
      </c>
      <c r="I759" s="67"/>
      <c r="J759" s="197"/>
      <c r="K759" s="196"/>
      <c r="L759" s="196"/>
      <c r="M759" s="196"/>
      <c r="N759" s="95"/>
      <c r="O759" s="95"/>
      <c r="P759" s="95"/>
      <c r="Q759" s="95"/>
    </row>
    <row r="760" spans="1:17" ht="11.25" customHeight="1" x14ac:dyDescent="0.2">
      <c r="A760" s="419" t="s">
        <v>119</v>
      </c>
      <c r="B760" s="420"/>
      <c r="C760" s="420"/>
      <c r="D760" s="420"/>
      <c r="E760" s="67">
        <v>16869</v>
      </c>
      <c r="F760" s="67">
        <v>0</v>
      </c>
      <c r="G760" s="67">
        <v>36886</v>
      </c>
      <c r="H760" s="67">
        <v>0</v>
      </c>
      <c r="I760" s="67"/>
      <c r="J760" s="195"/>
      <c r="K760" s="196"/>
      <c r="L760" s="196"/>
      <c r="M760" s="196"/>
      <c r="N760" s="95"/>
      <c r="O760" s="95"/>
      <c r="P760" s="95"/>
      <c r="Q760" s="95"/>
    </row>
    <row r="761" spans="1:17" ht="11.25" customHeight="1" x14ac:dyDescent="0.2">
      <c r="A761" s="419" t="s">
        <v>120</v>
      </c>
      <c r="B761" s="420"/>
      <c r="C761" s="420"/>
      <c r="D761" s="420"/>
      <c r="E761" s="67">
        <v>20957</v>
      </c>
      <c r="F761" s="67">
        <v>0</v>
      </c>
      <c r="G761" s="67">
        <v>12310</v>
      </c>
      <c r="H761" s="67">
        <v>0</v>
      </c>
      <c r="I761" s="67"/>
      <c r="J761" s="195"/>
      <c r="K761" s="196"/>
      <c r="L761" s="196"/>
      <c r="M761" s="196"/>
      <c r="N761" s="95"/>
      <c r="O761" s="95"/>
      <c r="P761" s="95"/>
      <c r="Q761" s="95"/>
    </row>
    <row r="762" spans="1:17" ht="23.25" customHeight="1" x14ac:dyDescent="0.2">
      <c r="A762" s="418" t="s">
        <v>607</v>
      </c>
      <c r="B762" s="418"/>
      <c r="C762" s="418"/>
      <c r="D762" s="418"/>
      <c r="E762" s="67">
        <f>SUM(E763:E764)</f>
        <v>0</v>
      </c>
      <c r="F762" s="67">
        <f>SUM(F763:F764)</f>
        <v>0</v>
      </c>
      <c r="G762" s="67">
        <f>SUM(G763:G764)</f>
        <v>9923</v>
      </c>
      <c r="H762" s="67">
        <f>SUM(H763:H764)</f>
        <v>0</v>
      </c>
      <c r="I762" s="67"/>
      <c r="J762" s="100"/>
      <c r="K762" s="100"/>
      <c r="L762" s="100"/>
      <c r="M762" s="100"/>
      <c r="N762" s="95"/>
      <c r="O762" s="95"/>
      <c r="P762" s="95"/>
      <c r="Q762" s="95"/>
    </row>
    <row r="763" spans="1:17" ht="23.25" customHeight="1" x14ac:dyDescent="0.2">
      <c r="A763" s="419" t="s">
        <v>134</v>
      </c>
      <c r="B763" s="420"/>
      <c r="C763" s="420"/>
      <c r="D763" s="420"/>
      <c r="E763" s="67">
        <v>0</v>
      </c>
      <c r="F763" s="67">
        <v>0</v>
      </c>
      <c r="G763" s="67">
        <v>8552</v>
      </c>
      <c r="H763" s="67">
        <v>0</v>
      </c>
      <c r="I763" s="67"/>
      <c r="J763" s="195"/>
      <c r="K763" s="196"/>
      <c r="L763" s="196"/>
      <c r="M763" s="196"/>
      <c r="N763" s="95"/>
      <c r="O763" s="95"/>
      <c r="P763" s="95"/>
      <c r="Q763" s="95"/>
    </row>
    <row r="764" spans="1:17" x14ac:dyDescent="0.2">
      <c r="A764" s="419" t="s">
        <v>120</v>
      </c>
      <c r="B764" s="420"/>
      <c r="C764" s="420"/>
      <c r="D764" s="420"/>
      <c r="E764" s="67">
        <v>0</v>
      </c>
      <c r="F764" s="67">
        <v>0</v>
      </c>
      <c r="G764" s="67">
        <v>1371</v>
      </c>
      <c r="H764" s="67">
        <v>0</v>
      </c>
      <c r="I764" s="67"/>
      <c r="J764" s="195"/>
      <c r="K764" s="196"/>
      <c r="L764" s="196"/>
      <c r="M764" s="196"/>
      <c r="N764" s="95"/>
      <c r="O764" s="95"/>
      <c r="P764" s="95"/>
      <c r="Q764" s="95"/>
    </row>
    <row r="765" spans="1:17" ht="23.25" customHeight="1" x14ac:dyDescent="0.2">
      <c r="A765" s="418" t="s">
        <v>608</v>
      </c>
      <c r="B765" s="418"/>
      <c r="C765" s="418"/>
      <c r="D765" s="418"/>
      <c r="E765" s="67">
        <f>SUM(E766:E769)</f>
        <v>0</v>
      </c>
      <c r="F765" s="67">
        <f>SUM(F766:F769)</f>
        <v>0</v>
      </c>
      <c r="G765" s="67">
        <f>SUM(G766:G769)</f>
        <v>526338</v>
      </c>
      <c r="H765" s="67">
        <f>SUM(H766:H769)</f>
        <v>3254</v>
      </c>
      <c r="I765" s="67"/>
      <c r="J765" s="100"/>
      <c r="K765" s="100"/>
      <c r="L765" s="100"/>
      <c r="M765" s="100"/>
      <c r="N765" s="95"/>
      <c r="O765" s="95"/>
      <c r="P765" s="95"/>
      <c r="Q765" s="95"/>
    </row>
    <row r="766" spans="1:17" ht="23.25" customHeight="1" x14ac:dyDescent="0.2">
      <c r="A766" s="419" t="s">
        <v>134</v>
      </c>
      <c r="B766" s="420"/>
      <c r="C766" s="420"/>
      <c r="D766" s="420"/>
      <c r="E766" s="67">
        <v>0</v>
      </c>
      <c r="F766" s="67">
        <v>0</v>
      </c>
      <c r="G766" s="67">
        <v>267190</v>
      </c>
      <c r="H766" s="67">
        <v>0</v>
      </c>
      <c r="I766" s="67"/>
      <c r="J766" s="195"/>
      <c r="K766" s="196"/>
      <c r="L766" s="196"/>
      <c r="M766" s="196"/>
      <c r="N766" s="95"/>
      <c r="O766" s="95"/>
      <c r="P766" s="95"/>
      <c r="Q766" s="95"/>
    </row>
    <row r="767" spans="1:17" x14ac:dyDescent="0.2">
      <c r="A767" s="425" t="s">
        <v>281</v>
      </c>
      <c r="B767" s="420"/>
      <c r="C767" s="420"/>
      <c r="D767" s="420"/>
      <c r="E767" s="67">
        <v>0</v>
      </c>
      <c r="F767" s="67">
        <v>0</v>
      </c>
      <c r="G767" s="67">
        <v>168385</v>
      </c>
      <c r="H767" s="67">
        <v>3254</v>
      </c>
      <c r="I767" s="67"/>
      <c r="J767" s="197"/>
      <c r="K767" s="196"/>
      <c r="L767" s="196"/>
      <c r="M767" s="196"/>
      <c r="N767" s="95"/>
      <c r="O767" s="95"/>
      <c r="P767" s="95"/>
      <c r="Q767" s="95"/>
    </row>
    <row r="768" spans="1:17" ht="11.25" customHeight="1" x14ac:dyDescent="0.2">
      <c r="A768" s="419" t="s">
        <v>119</v>
      </c>
      <c r="B768" s="420"/>
      <c r="C768" s="420"/>
      <c r="D768" s="420"/>
      <c r="E768" s="67">
        <v>0</v>
      </c>
      <c r="F768" s="67">
        <v>0</v>
      </c>
      <c r="G768" s="67">
        <v>64663</v>
      </c>
      <c r="H768" s="67">
        <v>0</v>
      </c>
      <c r="I768" s="67"/>
      <c r="J768" s="195"/>
      <c r="K768" s="196"/>
      <c r="L768" s="196"/>
      <c r="M768" s="196"/>
      <c r="N768" s="95"/>
      <c r="O768" s="95"/>
      <c r="P768" s="95"/>
      <c r="Q768" s="95"/>
    </row>
    <row r="769" spans="1:17" ht="11.25" customHeight="1" x14ac:dyDescent="0.2">
      <c r="A769" s="419" t="s">
        <v>120</v>
      </c>
      <c r="B769" s="420"/>
      <c r="C769" s="420"/>
      <c r="D769" s="420"/>
      <c r="E769" s="67">
        <v>0</v>
      </c>
      <c r="F769" s="67">
        <v>0</v>
      </c>
      <c r="G769" s="67">
        <v>26100</v>
      </c>
      <c r="H769" s="67">
        <v>0</v>
      </c>
      <c r="I769" s="67"/>
      <c r="J769" s="195"/>
      <c r="K769" s="196"/>
      <c r="L769" s="196"/>
      <c r="M769" s="196"/>
      <c r="N769" s="95"/>
      <c r="O769" s="95"/>
      <c r="P769" s="95"/>
      <c r="Q769" s="95"/>
    </row>
    <row r="770" spans="1:17" ht="23.25" customHeight="1" x14ac:dyDescent="0.2">
      <c r="A770" s="418" t="s">
        <v>609</v>
      </c>
      <c r="B770" s="418"/>
      <c r="C770" s="418"/>
      <c r="D770" s="418"/>
      <c r="E770" s="67">
        <f>SUM(E771:E772)</f>
        <v>0</v>
      </c>
      <c r="F770" s="67">
        <f>SUM(F771:F772)</f>
        <v>11927</v>
      </c>
      <c r="G770" s="67">
        <f>SUM(G771:G772)</f>
        <v>33966</v>
      </c>
      <c r="H770" s="67">
        <f>SUM(H771:H772)</f>
        <v>0</v>
      </c>
      <c r="I770" s="67"/>
      <c r="J770" s="100"/>
      <c r="K770" s="100"/>
      <c r="L770" s="100"/>
      <c r="M770" s="100"/>
      <c r="N770" s="95"/>
      <c r="O770" s="95"/>
      <c r="P770" s="95"/>
      <c r="Q770" s="95"/>
    </row>
    <row r="771" spans="1:17" ht="23.25" customHeight="1" x14ac:dyDescent="0.2">
      <c r="A771" s="419" t="s">
        <v>134</v>
      </c>
      <c r="B771" s="420"/>
      <c r="C771" s="420"/>
      <c r="D771" s="420"/>
      <c r="E771" s="67">
        <v>0</v>
      </c>
      <c r="F771" s="67">
        <v>11927</v>
      </c>
      <c r="G771" s="67">
        <v>31600</v>
      </c>
      <c r="H771" s="67">
        <v>0</v>
      </c>
      <c r="I771" s="67"/>
      <c r="J771" s="195"/>
      <c r="K771" s="196"/>
      <c r="L771" s="196"/>
      <c r="M771" s="196"/>
      <c r="N771" s="95"/>
      <c r="O771" s="95"/>
      <c r="P771" s="95"/>
      <c r="Q771" s="95"/>
    </row>
    <row r="772" spans="1:17" x14ac:dyDescent="0.2">
      <c r="A772" s="419" t="s">
        <v>120</v>
      </c>
      <c r="B772" s="420"/>
      <c r="C772" s="420"/>
      <c r="D772" s="420"/>
      <c r="E772" s="67">
        <v>0</v>
      </c>
      <c r="F772" s="67">
        <v>0</v>
      </c>
      <c r="G772" s="67">
        <v>2366</v>
      </c>
      <c r="H772" s="67">
        <v>0</v>
      </c>
      <c r="I772" s="67"/>
      <c r="J772" s="195"/>
      <c r="K772" s="196"/>
      <c r="L772" s="196"/>
      <c r="M772" s="196"/>
      <c r="N772" s="95"/>
      <c r="O772" s="95"/>
      <c r="P772" s="95"/>
      <c r="Q772" s="95"/>
    </row>
    <row r="773" spans="1:17" ht="23.25" customHeight="1" x14ac:dyDescent="0.2">
      <c r="A773" s="418" t="s">
        <v>610</v>
      </c>
      <c r="B773" s="418"/>
      <c r="C773" s="418"/>
      <c r="D773" s="418"/>
      <c r="E773" s="67">
        <f>SUM(E774:E775)</f>
        <v>0</v>
      </c>
      <c r="F773" s="67">
        <f>SUM(F774:F775)</f>
        <v>0</v>
      </c>
      <c r="G773" s="67">
        <f>SUM(G774:G775)</f>
        <v>11313</v>
      </c>
      <c r="H773" s="67">
        <f>SUM(H774:H775)</f>
        <v>0</v>
      </c>
      <c r="I773" s="67"/>
      <c r="J773" s="100"/>
      <c r="K773" s="100"/>
      <c r="L773" s="100"/>
      <c r="M773" s="100"/>
      <c r="N773" s="95"/>
      <c r="O773" s="95"/>
      <c r="P773" s="95"/>
      <c r="Q773" s="95"/>
    </row>
    <row r="774" spans="1:17" ht="23.25" customHeight="1" x14ac:dyDescent="0.2">
      <c r="A774" s="419" t="s">
        <v>134</v>
      </c>
      <c r="B774" s="420"/>
      <c r="C774" s="420"/>
      <c r="D774" s="420"/>
      <c r="E774" s="67">
        <v>0</v>
      </c>
      <c r="F774" s="67">
        <v>0</v>
      </c>
      <c r="G774" s="67">
        <v>10323</v>
      </c>
      <c r="H774" s="67">
        <v>0</v>
      </c>
      <c r="I774" s="67"/>
      <c r="J774" s="195"/>
      <c r="K774" s="196"/>
      <c r="L774" s="196"/>
      <c r="M774" s="196"/>
      <c r="N774" s="95"/>
      <c r="O774" s="95"/>
      <c r="P774" s="95"/>
      <c r="Q774" s="95"/>
    </row>
    <row r="775" spans="1:17" x14ac:dyDescent="0.2">
      <c r="A775" s="419" t="s">
        <v>120</v>
      </c>
      <c r="B775" s="420"/>
      <c r="C775" s="420"/>
      <c r="D775" s="420"/>
      <c r="E775" s="67">
        <v>0</v>
      </c>
      <c r="F775" s="67">
        <v>0</v>
      </c>
      <c r="G775" s="67">
        <v>990</v>
      </c>
      <c r="H775" s="67">
        <v>0</v>
      </c>
      <c r="I775" s="67"/>
      <c r="J775" s="195"/>
      <c r="K775" s="196"/>
      <c r="L775" s="196"/>
      <c r="M775" s="196"/>
      <c r="N775" s="95"/>
      <c r="O775" s="95"/>
      <c r="P775" s="95"/>
      <c r="Q775" s="95"/>
    </row>
    <row r="776" spans="1:17" ht="23.25" customHeight="1" x14ac:dyDescent="0.2">
      <c r="A776" s="418" t="s">
        <v>611</v>
      </c>
      <c r="B776" s="418"/>
      <c r="C776" s="418"/>
      <c r="D776" s="418"/>
      <c r="E776" s="67">
        <f>SUM(E777:E779)</f>
        <v>0</v>
      </c>
      <c r="F776" s="67">
        <f>SUM(F777:F779)</f>
        <v>0</v>
      </c>
      <c r="G776" s="67">
        <f>SUM(G777:G779)</f>
        <v>10075</v>
      </c>
      <c r="H776" s="67">
        <f>SUM(H777:H779)</f>
        <v>0</v>
      </c>
      <c r="I776" s="67"/>
      <c r="J776" s="100"/>
      <c r="K776" s="100"/>
      <c r="L776" s="100"/>
      <c r="M776" s="100"/>
      <c r="N776" s="95"/>
      <c r="O776" s="95"/>
      <c r="P776" s="95"/>
      <c r="Q776" s="95"/>
    </row>
    <row r="777" spans="1:17" ht="23.25" customHeight="1" x14ac:dyDescent="0.2">
      <c r="A777" s="419" t="s">
        <v>134</v>
      </c>
      <c r="B777" s="420"/>
      <c r="C777" s="420"/>
      <c r="D777" s="420"/>
      <c r="E777" s="67">
        <v>0</v>
      </c>
      <c r="F777" s="67">
        <v>0</v>
      </c>
      <c r="G777" s="67">
        <v>9295</v>
      </c>
      <c r="H777" s="67">
        <v>0</v>
      </c>
      <c r="I777" s="67"/>
      <c r="J777" s="195"/>
      <c r="K777" s="196"/>
      <c r="L777" s="196"/>
      <c r="M777" s="196"/>
      <c r="N777" s="95"/>
      <c r="O777" s="95"/>
      <c r="P777" s="95"/>
      <c r="Q777" s="95"/>
    </row>
    <row r="778" spans="1:17" x14ac:dyDescent="0.2">
      <c r="A778" s="419" t="s">
        <v>119</v>
      </c>
      <c r="B778" s="420"/>
      <c r="C778" s="420"/>
      <c r="D778" s="420"/>
      <c r="E778" s="67">
        <v>0</v>
      </c>
      <c r="F778" s="67">
        <v>0</v>
      </c>
      <c r="G778" s="67">
        <v>0</v>
      </c>
      <c r="H778" s="67">
        <v>0</v>
      </c>
      <c r="I778" s="67"/>
      <c r="J778" s="195"/>
      <c r="K778" s="196"/>
      <c r="L778" s="196"/>
      <c r="M778" s="196"/>
      <c r="N778" s="95"/>
      <c r="O778" s="95"/>
      <c r="P778" s="95"/>
      <c r="Q778" s="95"/>
    </row>
    <row r="779" spans="1:17" x14ac:dyDescent="0.2">
      <c r="A779" s="419" t="s">
        <v>120</v>
      </c>
      <c r="B779" s="420"/>
      <c r="C779" s="420"/>
      <c r="D779" s="420"/>
      <c r="E779" s="67">
        <v>0</v>
      </c>
      <c r="F779" s="67">
        <v>0</v>
      </c>
      <c r="G779" s="67">
        <v>780</v>
      </c>
      <c r="H779" s="67">
        <v>0</v>
      </c>
      <c r="I779" s="67"/>
      <c r="J779" s="195"/>
      <c r="K779" s="196"/>
      <c r="L779" s="196"/>
      <c r="M779" s="196"/>
      <c r="N779" s="95"/>
      <c r="O779" s="95"/>
      <c r="P779" s="95"/>
      <c r="Q779" s="95"/>
    </row>
    <row r="780" spans="1:17" ht="23.25" customHeight="1" x14ac:dyDescent="0.2">
      <c r="A780" s="418" t="s">
        <v>612</v>
      </c>
      <c r="B780" s="418"/>
      <c r="C780" s="418"/>
      <c r="D780" s="418"/>
      <c r="E780" s="67">
        <f>SUM(E781:E782)</f>
        <v>0</v>
      </c>
      <c r="F780" s="67">
        <f>SUM(F781:F782)</f>
        <v>7855</v>
      </c>
      <c r="G780" s="67">
        <f>SUM(G781:G782)</f>
        <v>12908</v>
      </c>
      <c r="H780" s="67">
        <f>SUM(H781:H782)</f>
        <v>0</v>
      </c>
      <c r="I780" s="67"/>
      <c r="J780" s="100"/>
      <c r="K780" s="100"/>
      <c r="L780" s="100"/>
      <c r="M780" s="100"/>
      <c r="N780" s="95"/>
      <c r="O780" s="95"/>
      <c r="P780" s="95"/>
      <c r="Q780" s="95"/>
    </row>
    <row r="781" spans="1:17" ht="23.25" customHeight="1" x14ac:dyDescent="0.2">
      <c r="A781" s="419" t="s">
        <v>134</v>
      </c>
      <c r="B781" s="420"/>
      <c r="C781" s="420"/>
      <c r="D781" s="420"/>
      <c r="E781" s="67">
        <v>0</v>
      </c>
      <c r="F781" s="67">
        <v>7855</v>
      </c>
      <c r="G781" s="67">
        <v>11017</v>
      </c>
      <c r="H781" s="67">
        <v>0</v>
      </c>
      <c r="I781" s="67"/>
      <c r="J781" s="195"/>
      <c r="K781" s="196"/>
      <c r="L781" s="196"/>
      <c r="M781" s="196"/>
      <c r="N781" s="95"/>
      <c r="O781" s="95"/>
      <c r="P781" s="95"/>
      <c r="Q781" s="95"/>
    </row>
    <row r="782" spans="1:17" x14ac:dyDescent="0.2">
      <c r="A782" s="419" t="s">
        <v>120</v>
      </c>
      <c r="B782" s="420"/>
      <c r="C782" s="420"/>
      <c r="D782" s="420"/>
      <c r="E782" s="67">
        <v>0</v>
      </c>
      <c r="F782" s="67">
        <v>0</v>
      </c>
      <c r="G782" s="67">
        <v>1891</v>
      </c>
      <c r="H782" s="67">
        <v>0</v>
      </c>
      <c r="I782" s="67"/>
      <c r="J782" s="195"/>
      <c r="K782" s="196"/>
      <c r="L782" s="196"/>
      <c r="M782" s="196"/>
      <c r="N782" s="95"/>
      <c r="O782" s="95"/>
      <c r="P782" s="95"/>
      <c r="Q782" s="95"/>
    </row>
    <row r="783" spans="1:17" ht="23.25" customHeight="1" x14ac:dyDescent="0.2">
      <c r="A783" s="418" t="s">
        <v>613</v>
      </c>
      <c r="B783" s="418"/>
      <c r="C783" s="418"/>
      <c r="D783" s="418"/>
      <c r="E783" s="67">
        <f>SUM(E784:E784)</f>
        <v>0</v>
      </c>
      <c r="F783" s="67">
        <f>SUM(F784:F784)</f>
        <v>10480</v>
      </c>
      <c r="G783" s="67">
        <f>SUM(G784:G784)</f>
        <v>12041</v>
      </c>
      <c r="H783" s="67">
        <f>SUM(H784:H784)</f>
        <v>0</v>
      </c>
      <c r="I783" s="67"/>
      <c r="J783" s="100"/>
      <c r="K783" s="100"/>
      <c r="L783" s="100"/>
      <c r="M783" s="100"/>
      <c r="N783" s="95"/>
      <c r="O783" s="95"/>
      <c r="P783" s="95"/>
      <c r="Q783" s="95"/>
    </row>
    <row r="784" spans="1:17" ht="23.25" customHeight="1" x14ac:dyDescent="0.2">
      <c r="A784" s="419" t="s">
        <v>134</v>
      </c>
      <c r="B784" s="420"/>
      <c r="C784" s="420"/>
      <c r="D784" s="420"/>
      <c r="E784" s="67">
        <v>0</v>
      </c>
      <c r="F784" s="67">
        <v>10480</v>
      </c>
      <c r="G784" s="67">
        <v>12041</v>
      </c>
      <c r="H784" s="67">
        <v>0</v>
      </c>
      <c r="I784" s="67"/>
      <c r="J784" s="195"/>
      <c r="K784" s="196"/>
      <c r="L784" s="196"/>
      <c r="M784" s="196"/>
      <c r="N784" s="95"/>
      <c r="O784" s="95"/>
      <c r="P784" s="95"/>
      <c r="Q784" s="95"/>
    </row>
    <row r="785" spans="1:17" ht="23.25" customHeight="1" x14ac:dyDescent="0.2">
      <c r="A785" s="418" t="s">
        <v>614</v>
      </c>
      <c r="B785" s="418"/>
      <c r="C785" s="418"/>
      <c r="D785" s="418"/>
      <c r="E785" s="67">
        <f>SUM(E786:E787)</f>
        <v>0</v>
      </c>
      <c r="F785" s="67">
        <f>SUM(F786:F787)</f>
        <v>0</v>
      </c>
      <c r="G785" s="67">
        <f>SUM(G786:G787)</f>
        <v>21952</v>
      </c>
      <c r="H785" s="67">
        <f>SUM(H786:H787)</f>
        <v>0</v>
      </c>
      <c r="I785" s="67"/>
      <c r="J785" s="100"/>
      <c r="K785" s="100"/>
      <c r="L785" s="100"/>
      <c r="M785" s="100"/>
      <c r="N785" s="95"/>
      <c r="O785" s="95"/>
      <c r="P785" s="95"/>
      <c r="Q785" s="95"/>
    </row>
    <row r="786" spans="1:17" ht="23.25" customHeight="1" x14ac:dyDescent="0.2">
      <c r="A786" s="419" t="s">
        <v>134</v>
      </c>
      <c r="B786" s="420"/>
      <c r="C786" s="420"/>
      <c r="D786" s="420"/>
      <c r="E786" s="67">
        <v>0</v>
      </c>
      <c r="F786" s="67">
        <v>0</v>
      </c>
      <c r="G786" s="67">
        <v>19115</v>
      </c>
      <c r="H786" s="67">
        <v>0</v>
      </c>
      <c r="I786" s="67"/>
      <c r="J786" s="195"/>
      <c r="K786" s="196"/>
      <c r="L786" s="196"/>
      <c r="M786" s="196"/>
      <c r="N786" s="95"/>
      <c r="O786" s="95"/>
      <c r="P786" s="95"/>
      <c r="Q786" s="95"/>
    </row>
    <row r="787" spans="1:17" x14ac:dyDescent="0.2">
      <c r="A787" s="419" t="s">
        <v>120</v>
      </c>
      <c r="B787" s="420"/>
      <c r="C787" s="420"/>
      <c r="D787" s="420"/>
      <c r="E787" s="67">
        <v>0</v>
      </c>
      <c r="F787" s="67">
        <v>0</v>
      </c>
      <c r="G787" s="67">
        <v>2837</v>
      </c>
      <c r="H787" s="67">
        <v>0</v>
      </c>
      <c r="I787" s="67"/>
      <c r="J787" s="195"/>
      <c r="K787" s="196"/>
      <c r="L787" s="196"/>
      <c r="M787" s="196"/>
      <c r="N787" s="95"/>
      <c r="O787" s="95"/>
      <c r="P787" s="95"/>
      <c r="Q787" s="95"/>
    </row>
    <row r="788" spans="1:17" ht="23.25" customHeight="1" x14ac:dyDescent="0.2">
      <c r="A788" s="418" t="s">
        <v>615</v>
      </c>
      <c r="B788" s="418"/>
      <c r="C788" s="418"/>
      <c r="D788" s="418"/>
      <c r="E788" s="67">
        <f>SUM(E789:E790)</f>
        <v>0</v>
      </c>
      <c r="F788" s="67">
        <f>SUM(F789:F790)</f>
        <v>8145</v>
      </c>
      <c r="G788" s="67">
        <f>SUM(G789:G790)</f>
        <v>7790</v>
      </c>
      <c r="H788" s="67">
        <f>SUM(H789:H790)</f>
        <v>0</v>
      </c>
      <c r="I788" s="67"/>
      <c r="J788" s="100"/>
      <c r="K788" s="100"/>
      <c r="L788" s="100"/>
      <c r="M788" s="100"/>
      <c r="N788" s="95"/>
      <c r="O788" s="95"/>
      <c r="P788" s="95"/>
      <c r="Q788" s="95"/>
    </row>
    <row r="789" spans="1:17" ht="23.25" customHeight="1" x14ac:dyDescent="0.2">
      <c r="A789" s="419" t="s">
        <v>134</v>
      </c>
      <c r="B789" s="420"/>
      <c r="C789" s="420"/>
      <c r="D789" s="420"/>
      <c r="E789" s="67">
        <v>0</v>
      </c>
      <c r="F789" s="67">
        <v>8145</v>
      </c>
      <c r="G789" s="67">
        <v>6367</v>
      </c>
      <c r="H789" s="67">
        <v>0</v>
      </c>
      <c r="I789" s="67"/>
      <c r="J789" s="195"/>
      <c r="K789" s="196"/>
      <c r="L789" s="196"/>
      <c r="M789" s="196"/>
      <c r="N789" s="95"/>
      <c r="O789" s="95"/>
      <c r="P789" s="95"/>
      <c r="Q789" s="95"/>
    </row>
    <row r="790" spans="1:17" x14ac:dyDescent="0.2">
      <c r="A790" s="419" t="s">
        <v>120</v>
      </c>
      <c r="B790" s="420"/>
      <c r="C790" s="420"/>
      <c r="D790" s="420"/>
      <c r="E790" s="67">
        <v>0</v>
      </c>
      <c r="F790" s="67">
        <v>0</v>
      </c>
      <c r="G790" s="67">
        <v>1423</v>
      </c>
      <c r="H790" s="67">
        <v>0</v>
      </c>
      <c r="I790" s="67"/>
      <c r="J790" s="195"/>
      <c r="K790" s="196"/>
      <c r="L790" s="196"/>
      <c r="M790" s="196"/>
      <c r="N790" s="95"/>
      <c r="O790" s="95"/>
      <c r="P790" s="95"/>
      <c r="Q790" s="95"/>
    </row>
    <row r="791" spans="1:17" ht="23.25" customHeight="1" x14ac:dyDescent="0.2">
      <c r="A791" s="418" t="s">
        <v>616</v>
      </c>
      <c r="B791" s="418"/>
      <c r="C791" s="418"/>
      <c r="D791" s="418"/>
      <c r="E791" s="67">
        <f>SUM(E792:E795)</f>
        <v>0</v>
      </c>
      <c r="F791" s="67">
        <f>SUM(F792:F795)</f>
        <v>96754</v>
      </c>
      <c r="G791" s="67">
        <f>SUM(G792:G795)</f>
        <v>23918</v>
      </c>
      <c r="H791" s="67">
        <f>SUM(H792:H795)</f>
        <v>0</v>
      </c>
      <c r="I791" s="67"/>
      <c r="J791" s="100"/>
      <c r="K791" s="100"/>
      <c r="L791" s="100"/>
      <c r="M791" s="100"/>
      <c r="N791" s="95"/>
      <c r="O791" s="95"/>
      <c r="P791" s="95"/>
      <c r="Q791" s="95"/>
    </row>
    <row r="792" spans="1:17" ht="23.25" customHeight="1" x14ac:dyDescent="0.2">
      <c r="A792" s="419" t="s">
        <v>134</v>
      </c>
      <c r="B792" s="420"/>
      <c r="C792" s="420"/>
      <c r="D792" s="420"/>
      <c r="E792" s="67">
        <v>0</v>
      </c>
      <c r="F792" s="67">
        <v>72761</v>
      </c>
      <c r="G792" s="67">
        <v>22439</v>
      </c>
      <c r="H792" s="67">
        <v>0</v>
      </c>
      <c r="I792" s="67"/>
      <c r="J792" s="195"/>
      <c r="K792" s="196"/>
      <c r="L792" s="196"/>
      <c r="M792" s="196"/>
      <c r="N792" s="95"/>
      <c r="O792" s="95"/>
      <c r="P792" s="95"/>
      <c r="Q792" s="95"/>
    </row>
    <row r="793" spans="1:17" x14ac:dyDescent="0.2">
      <c r="A793" s="425" t="s">
        <v>281</v>
      </c>
      <c r="B793" s="420"/>
      <c r="C793" s="420"/>
      <c r="D793" s="420"/>
      <c r="E793" s="67">
        <v>0</v>
      </c>
      <c r="F793" s="67">
        <v>6529</v>
      </c>
      <c r="G793" s="67">
        <v>0</v>
      </c>
      <c r="H793" s="67">
        <v>0</v>
      </c>
      <c r="I793" s="67"/>
      <c r="J793" s="197"/>
      <c r="K793" s="196"/>
      <c r="L793" s="196"/>
      <c r="M793" s="196"/>
      <c r="N793" s="95"/>
      <c r="O793" s="95"/>
      <c r="P793" s="95"/>
      <c r="Q793" s="95"/>
    </row>
    <row r="794" spans="1:17" x14ac:dyDescent="0.2">
      <c r="A794" s="419" t="s">
        <v>119</v>
      </c>
      <c r="B794" s="420"/>
      <c r="C794" s="420"/>
      <c r="D794" s="420"/>
      <c r="E794" s="67">
        <v>0</v>
      </c>
      <c r="F794" s="67">
        <v>11080</v>
      </c>
      <c r="G794" s="67">
        <v>0</v>
      </c>
      <c r="H794" s="67">
        <v>0</v>
      </c>
      <c r="I794" s="67"/>
      <c r="J794" s="195"/>
      <c r="K794" s="196"/>
      <c r="L794" s="196"/>
      <c r="M794" s="196"/>
      <c r="N794" s="95"/>
      <c r="O794" s="95"/>
      <c r="P794" s="95"/>
      <c r="Q794" s="95"/>
    </row>
    <row r="795" spans="1:17" ht="11.25" customHeight="1" x14ac:dyDescent="0.2">
      <c r="A795" s="419" t="s">
        <v>120</v>
      </c>
      <c r="B795" s="420"/>
      <c r="C795" s="420"/>
      <c r="D795" s="420"/>
      <c r="E795" s="67">
        <v>0</v>
      </c>
      <c r="F795" s="67">
        <v>6384</v>
      </c>
      <c r="G795" s="67">
        <v>1479</v>
      </c>
      <c r="H795" s="67">
        <v>0</v>
      </c>
      <c r="I795" s="67"/>
      <c r="J795" s="195"/>
      <c r="K795" s="196"/>
      <c r="L795" s="196"/>
      <c r="M795" s="196"/>
      <c r="N795" s="95"/>
      <c r="O795" s="95"/>
      <c r="P795" s="95"/>
      <c r="Q795" s="95"/>
    </row>
    <row r="796" spans="1:17" ht="34.5" customHeight="1" x14ac:dyDescent="0.2">
      <c r="A796" s="417" t="s">
        <v>617</v>
      </c>
      <c r="B796" s="418"/>
      <c r="C796" s="418"/>
      <c r="D796" s="418"/>
      <c r="E796" s="67">
        <f>SUM(E797:E797)</f>
        <v>0</v>
      </c>
      <c r="F796" s="67">
        <f>SUM(F797:F797)</f>
        <v>17147</v>
      </c>
      <c r="G796" s="67">
        <f>SUM(G797:G797)</f>
        <v>7495</v>
      </c>
      <c r="H796" s="67">
        <f>SUM(H797:H797)</f>
        <v>0</v>
      </c>
      <c r="I796" s="67"/>
      <c r="J796" s="186"/>
      <c r="K796" s="100"/>
      <c r="L796" s="100"/>
      <c r="M796" s="100"/>
      <c r="N796" s="95"/>
      <c r="O796" s="95"/>
      <c r="P796" s="95"/>
      <c r="Q796" s="95"/>
    </row>
    <row r="797" spans="1:17" ht="23.25" customHeight="1" x14ac:dyDescent="0.2">
      <c r="A797" s="419" t="s">
        <v>134</v>
      </c>
      <c r="B797" s="420"/>
      <c r="C797" s="420"/>
      <c r="D797" s="420"/>
      <c r="E797" s="67">
        <v>0</v>
      </c>
      <c r="F797" s="67">
        <v>17147</v>
      </c>
      <c r="G797" s="67">
        <v>7495</v>
      </c>
      <c r="H797" s="67">
        <v>0</v>
      </c>
      <c r="I797" s="67"/>
      <c r="J797" s="195"/>
      <c r="K797" s="196"/>
      <c r="L797" s="196"/>
      <c r="M797" s="196"/>
      <c r="N797" s="95"/>
      <c r="O797" s="95"/>
      <c r="P797" s="95"/>
      <c r="Q797" s="95"/>
    </row>
    <row r="798" spans="1:17" ht="23.25" customHeight="1" x14ac:dyDescent="0.2">
      <c r="A798" s="418" t="s">
        <v>618</v>
      </c>
      <c r="B798" s="418"/>
      <c r="C798" s="418"/>
      <c r="D798" s="418"/>
      <c r="E798" s="67">
        <f>SUM(E799:E800)</f>
        <v>0</v>
      </c>
      <c r="F798" s="67">
        <f>SUM(F799:F800)</f>
        <v>4003</v>
      </c>
      <c r="G798" s="67">
        <f>SUM(G799:G800)</f>
        <v>13137</v>
      </c>
      <c r="H798" s="67">
        <f>SUM(H799:H800)</f>
        <v>0</v>
      </c>
      <c r="I798" s="67"/>
      <c r="J798" s="100"/>
      <c r="K798" s="100"/>
      <c r="L798" s="100"/>
      <c r="M798" s="100"/>
      <c r="N798" s="95"/>
      <c r="O798" s="95"/>
      <c r="P798" s="95"/>
      <c r="Q798" s="95"/>
    </row>
    <row r="799" spans="1:17" ht="23.25" customHeight="1" x14ac:dyDescent="0.2">
      <c r="A799" s="419" t="s">
        <v>134</v>
      </c>
      <c r="B799" s="420"/>
      <c r="C799" s="420"/>
      <c r="D799" s="420"/>
      <c r="E799" s="67">
        <v>0</v>
      </c>
      <c r="F799" s="67">
        <v>4003</v>
      </c>
      <c r="G799" s="67">
        <v>12548</v>
      </c>
      <c r="H799" s="67">
        <v>0</v>
      </c>
      <c r="I799" s="67"/>
      <c r="J799" s="195"/>
      <c r="K799" s="196"/>
      <c r="L799" s="196"/>
      <c r="M799" s="196"/>
      <c r="N799" s="95"/>
      <c r="O799" s="95"/>
      <c r="P799" s="95"/>
      <c r="Q799" s="95"/>
    </row>
    <row r="800" spans="1:17" ht="11.25" customHeight="1" x14ac:dyDescent="0.2">
      <c r="A800" s="419" t="s">
        <v>120</v>
      </c>
      <c r="B800" s="420"/>
      <c r="C800" s="420"/>
      <c r="D800" s="420"/>
      <c r="E800" s="67">
        <v>0</v>
      </c>
      <c r="F800" s="67">
        <v>0</v>
      </c>
      <c r="G800" s="67">
        <v>589</v>
      </c>
      <c r="H800" s="67">
        <v>0</v>
      </c>
      <c r="I800" s="67"/>
      <c r="J800" s="195"/>
      <c r="K800" s="196"/>
      <c r="L800" s="196"/>
      <c r="M800" s="196"/>
      <c r="N800" s="95"/>
      <c r="O800" s="95"/>
      <c r="P800" s="95"/>
      <c r="Q800" s="95"/>
    </row>
    <row r="801" spans="1:17" ht="23.25" customHeight="1" x14ac:dyDescent="0.2">
      <c r="A801" s="431"/>
      <c r="B801" s="431"/>
      <c r="C801" s="431"/>
      <c r="D801" s="431"/>
      <c r="E801" s="61"/>
      <c r="F801" s="61"/>
      <c r="G801" s="61"/>
      <c r="H801" s="70"/>
      <c r="I801" s="67"/>
      <c r="J801" s="100"/>
      <c r="K801" s="100"/>
      <c r="L801" s="100"/>
      <c r="M801" s="100"/>
      <c r="N801" s="63"/>
      <c r="O801" s="63"/>
      <c r="P801" s="63"/>
      <c r="Q801" s="100"/>
    </row>
    <row r="802" spans="1:17" ht="11.25" customHeight="1" x14ac:dyDescent="0.2">
      <c r="A802" s="128"/>
      <c r="B802" s="128"/>
      <c r="C802" s="128"/>
      <c r="D802" s="128"/>
      <c r="E802" s="63"/>
      <c r="F802" s="63"/>
      <c r="G802" s="63"/>
      <c r="H802" s="72" t="s">
        <v>728</v>
      </c>
      <c r="J802" s="62"/>
      <c r="K802" s="62"/>
      <c r="L802" s="62"/>
      <c r="M802" s="62"/>
      <c r="N802" s="62"/>
      <c r="O802" s="62"/>
      <c r="P802" s="62"/>
      <c r="Q802" s="62"/>
    </row>
    <row r="803" spans="1:17" ht="12.75" customHeight="1" x14ac:dyDescent="0.2">
      <c r="A803" s="183" t="s">
        <v>145</v>
      </c>
      <c r="B803" s="172"/>
      <c r="C803" s="73"/>
      <c r="D803" s="430" t="s">
        <v>165</v>
      </c>
      <c r="E803" s="430"/>
      <c r="F803" s="430"/>
      <c r="G803" s="430"/>
      <c r="H803" s="430"/>
      <c r="J803" s="62"/>
      <c r="K803" s="62"/>
      <c r="L803" s="62"/>
      <c r="M803" s="62"/>
      <c r="N803" s="62"/>
      <c r="O803" s="62"/>
      <c r="P803" s="62"/>
      <c r="Q803" s="62"/>
    </row>
    <row r="804" spans="1:17" ht="11.25" customHeight="1" x14ac:dyDescent="0.2">
      <c r="A804" s="172"/>
      <c r="B804" s="172"/>
      <c r="C804" s="73"/>
      <c r="D804" s="430"/>
      <c r="E804" s="430"/>
      <c r="F804" s="430"/>
      <c r="G804" s="430"/>
      <c r="H804" s="430"/>
      <c r="J804" s="62"/>
      <c r="K804" s="62"/>
      <c r="L804" s="62"/>
      <c r="M804" s="62"/>
      <c r="N804" s="62"/>
      <c r="O804" s="62"/>
      <c r="P804" s="62"/>
      <c r="Q804" s="62"/>
    </row>
    <row r="805" spans="1:17" x14ac:dyDescent="0.2">
      <c r="B805" s="7"/>
      <c r="C805" s="316"/>
      <c r="D805" s="344" t="s">
        <v>727</v>
      </c>
      <c r="E805" s="344"/>
      <c r="F805" s="344"/>
      <c r="G805" s="344"/>
      <c r="H805" s="344"/>
    </row>
    <row r="806" spans="1:17" x14ac:dyDescent="0.2">
      <c r="A806" s="7"/>
      <c r="B806" s="7"/>
      <c r="C806" s="69"/>
      <c r="D806" s="344"/>
      <c r="E806" s="344"/>
      <c r="F806" s="344"/>
      <c r="G806" s="344"/>
      <c r="H806" s="344"/>
    </row>
    <row r="807" spans="1:17" ht="11.25" customHeight="1" x14ac:dyDescent="0.2">
      <c r="A807" s="183" t="s">
        <v>144</v>
      </c>
      <c r="B807" s="172"/>
      <c r="C807" s="172"/>
      <c r="D807" s="428" t="s">
        <v>721</v>
      </c>
      <c r="E807" s="429"/>
      <c r="F807" s="429"/>
      <c r="G807" s="429"/>
      <c r="H807" s="429"/>
    </row>
    <row r="808" spans="1:17" x14ac:dyDescent="0.2">
      <c r="A808" s="172"/>
      <c r="B808" s="172"/>
      <c r="C808" s="172"/>
      <c r="D808" s="429"/>
      <c r="E808" s="429"/>
      <c r="F808" s="429"/>
      <c r="G808" s="429"/>
      <c r="H808" s="429"/>
    </row>
    <row r="809" spans="1:17" ht="11.25" customHeight="1" x14ac:dyDescent="0.2">
      <c r="A809" s="172"/>
      <c r="D809" s="428" t="s">
        <v>720</v>
      </c>
      <c r="E809" s="429"/>
      <c r="F809" s="429"/>
      <c r="G809" s="429"/>
      <c r="H809" s="429"/>
    </row>
    <row r="810" spans="1:17" x14ac:dyDescent="0.2">
      <c r="D810" s="429"/>
      <c r="E810" s="429"/>
      <c r="F810" s="429"/>
      <c r="G810" s="429"/>
      <c r="H810" s="429"/>
    </row>
    <row r="811" spans="1:17" ht="11.25" customHeight="1" x14ac:dyDescent="0.2">
      <c r="D811" s="428" t="s">
        <v>719</v>
      </c>
      <c r="E811" s="429"/>
      <c r="F811" s="429"/>
      <c r="G811" s="429"/>
      <c r="H811" s="429"/>
    </row>
    <row r="812" spans="1:17" x14ac:dyDescent="0.2">
      <c r="D812" s="429"/>
      <c r="E812" s="429"/>
      <c r="F812" s="429"/>
      <c r="G812" s="429"/>
      <c r="H812" s="429"/>
    </row>
    <row r="813" spans="1:17" ht="11.25" customHeight="1" x14ac:dyDescent="0.2">
      <c r="D813" s="346" t="s">
        <v>718</v>
      </c>
      <c r="E813" s="339"/>
      <c r="F813" s="339"/>
      <c r="G813" s="339"/>
      <c r="H813" s="339"/>
    </row>
    <row r="814" spans="1:17" ht="11.25" customHeight="1" x14ac:dyDescent="0.2">
      <c r="D814" s="393" t="s">
        <v>717</v>
      </c>
      <c r="E814" s="393"/>
      <c r="F814" s="393"/>
      <c r="G814" s="393"/>
      <c r="H814" s="393"/>
    </row>
    <row r="815" spans="1:17" ht="11.25" customHeight="1" x14ac:dyDescent="0.2">
      <c r="D815" s="393" t="s">
        <v>716</v>
      </c>
      <c r="E815" s="393"/>
      <c r="F815" s="393"/>
      <c r="G815" s="393"/>
      <c r="H815" s="393"/>
    </row>
    <row r="816" spans="1:17" ht="11.25" customHeight="1" x14ac:dyDescent="0.2">
      <c r="D816" s="393" t="s">
        <v>715</v>
      </c>
      <c r="E816" s="339"/>
      <c r="F816" s="339"/>
      <c r="G816" s="339"/>
      <c r="H816" s="339"/>
    </row>
    <row r="817" spans="1:16" ht="11.25" customHeight="1" x14ac:dyDescent="0.2">
      <c r="D817" s="393" t="s">
        <v>714</v>
      </c>
      <c r="E817" s="381"/>
      <c r="F817" s="381"/>
      <c r="G817" s="381"/>
      <c r="H817" s="381"/>
    </row>
    <row r="818" spans="1:16" ht="11.25" customHeight="1" x14ac:dyDescent="0.2">
      <c r="A818" s="183"/>
      <c r="B818" s="172"/>
      <c r="C818" s="172"/>
      <c r="D818" s="364" t="s">
        <v>762</v>
      </c>
      <c r="E818" s="364"/>
      <c r="F818" s="364"/>
      <c r="G818" s="364"/>
      <c r="H818" s="364"/>
      <c r="I818" s="71"/>
      <c r="J818" s="71"/>
      <c r="K818" s="71"/>
      <c r="L818" s="71"/>
      <c r="M818" s="71"/>
    </row>
    <row r="819" spans="1:16" ht="11.25" customHeight="1" x14ac:dyDescent="0.2">
      <c r="A819" s="172"/>
      <c r="B819" s="172"/>
      <c r="C819" s="172"/>
      <c r="D819" s="364"/>
      <c r="E819" s="364"/>
      <c r="F819" s="364"/>
      <c r="G819" s="364"/>
      <c r="H819" s="364"/>
      <c r="I819" s="71"/>
      <c r="J819" s="71"/>
      <c r="K819" s="71"/>
      <c r="L819" s="71"/>
      <c r="M819" s="71"/>
    </row>
    <row r="820" spans="1:16" ht="11.25" customHeight="1" x14ac:dyDescent="0.2">
      <c r="A820" s="183"/>
      <c r="B820" s="172"/>
      <c r="C820" s="172"/>
      <c r="D820" s="346" t="s">
        <v>713</v>
      </c>
      <c r="E820" s="339"/>
      <c r="F820" s="339"/>
      <c r="G820" s="339"/>
      <c r="H820" s="339"/>
      <c r="I820" s="69"/>
      <c r="J820" s="69"/>
      <c r="K820" s="69"/>
      <c r="L820" s="69"/>
      <c r="M820" s="69"/>
    </row>
    <row r="821" spans="1:16" hidden="1" x14ac:dyDescent="0.2">
      <c r="A821" s="204" t="s">
        <v>153</v>
      </c>
      <c r="B821" s="172"/>
      <c r="C821" s="172"/>
      <c r="D821" s="172"/>
      <c r="E821" s="71"/>
      <c r="F821" s="71"/>
      <c r="G821" s="71"/>
      <c r="H821" s="71"/>
      <c r="I821" s="69"/>
      <c r="J821" s="69"/>
      <c r="K821" s="69"/>
      <c r="L821" s="69"/>
      <c r="M821" s="69"/>
      <c r="N821" s="69"/>
      <c r="O821" s="69"/>
      <c r="P821" s="69"/>
    </row>
    <row r="822" spans="1:16" ht="11.25" hidden="1" customHeight="1" x14ac:dyDescent="0.2">
      <c r="I822" s="69"/>
      <c r="J822" s="69"/>
    </row>
    <row r="823" spans="1:16" ht="11.25" hidden="1" customHeight="1" x14ac:dyDescent="0.2"/>
  </sheetData>
  <mergeCells count="809">
    <mergeCell ref="D803:H804"/>
    <mergeCell ref="D805:H806"/>
    <mergeCell ref="A405:D405"/>
    <mergeCell ref="A406:D406"/>
    <mergeCell ref="A407:D407"/>
    <mergeCell ref="A408:D408"/>
    <mergeCell ref="A409:D409"/>
    <mergeCell ref="A410:D410"/>
    <mergeCell ref="A799:D799"/>
    <mergeCell ref="A800:D800"/>
    <mergeCell ref="A801:D801"/>
    <mergeCell ref="A793:D793"/>
    <mergeCell ref="A794:D794"/>
    <mergeCell ref="A795:D795"/>
    <mergeCell ref="A796:D796"/>
    <mergeCell ref="A797:D797"/>
    <mergeCell ref="A798:D798"/>
    <mergeCell ref="A787:D787"/>
    <mergeCell ref="A788:D788"/>
    <mergeCell ref="A789:D789"/>
    <mergeCell ref="A790:D790"/>
    <mergeCell ref="A791:D791"/>
    <mergeCell ref="A792:D792"/>
    <mergeCell ref="A781:D781"/>
    <mergeCell ref="D820:H820"/>
    <mergeCell ref="D818:H819"/>
    <mergeCell ref="D807:H808"/>
    <mergeCell ref="D809:H810"/>
    <mergeCell ref="D811:H812"/>
    <mergeCell ref="D813:H813"/>
    <mergeCell ref="D814:H814"/>
    <mergeCell ref="D815:H815"/>
    <mergeCell ref="D816:H816"/>
    <mergeCell ref="D817:H817"/>
    <mergeCell ref="A782:D782"/>
    <mergeCell ref="A783:D783"/>
    <mergeCell ref="A784:D784"/>
    <mergeCell ref="A785:D785"/>
    <mergeCell ref="A786:D786"/>
    <mergeCell ref="A775:D775"/>
    <mergeCell ref="A776:D776"/>
    <mergeCell ref="A777:D777"/>
    <mergeCell ref="A778:D778"/>
    <mergeCell ref="A779:D779"/>
    <mergeCell ref="A780:D780"/>
    <mergeCell ref="A770:D770"/>
    <mergeCell ref="A771:D771"/>
    <mergeCell ref="A772:D772"/>
    <mergeCell ref="A773:D773"/>
    <mergeCell ref="A774:D774"/>
    <mergeCell ref="A763:D763"/>
    <mergeCell ref="A764:D764"/>
    <mergeCell ref="A768:D768"/>
    <mergeCell ref="A765:D765"/>
    <mergeCell ref="A766:D766"/>
    <mergeCell ref="A767:D767"/>
    <mergeCell ref="A769:D769"/>
    <mergeCell ref="A757:D757"/>
    <mergeCell ref="A758:D758"/>
    <mergeCell ref="A760:D760"/>
    <mergeCell ref="A761:D761"/>
    <mergeCell ref="A762:D762"/>
    <mergeCell ref="A759:D759"/>
    <mergeCell ref="A751:D751"/>
    <mergeCell ref="A752:D752"/>
    <mergeCell ref="A756:D756"/>
    <mergeCell ref="A753:D753"/>
    <mergeCell ref="A754:D754"/>
    <mergeCell ref="A755:D755"/>
    <mergeCell ref="A745:D745"/>
    <mergeCell ref="A746:D746"/>
    <mergeCell ref="A748:D748"/>
    <mergeCell ref="A749:D749"/>
    <mergeCell ref="A750:D750"/>
    <mergeCell ref="A747:D747"/>
    <mergeCell ref="A739:D739"/>
    <mergeCell ref="A740:D740"/>
    <mergeCell ref="A744:D744"/>
    <mergeCell ref="A741:D741"/>
    <mergeCell ref="A742:D742"/>
    <mergeCell ref="A743:D743"/>
    <mergeCell ref="A731:D731"/>
    <mergeCell ref="A732:D732"/>
    <mergeCell ref="A736:D736"/>
    <mergeCell ref="A737:D737"/>
    <mergeCell ref="A738:D738"/>
    <mergeCell ref="A735:D735"/>
    <mergeCell ref="A725:D725"/>
    <mergeCell ref="A726:D726"/>
    <mergeCell ref="A721:D721"/>
    <mergeCell ref="A722:D722"/>
    <mergeCell ref="A723:D723"/>
    <mergeCell ref="A730:D730"/>
    <mergeCell ref="A727:D727"/>
    <mergeCell ref="A728:D728"/>
    <mergeCell ref="A729:D729"/>
    <mergeCell ref="A724:D724"/>
    <mergeCell ref="A733:D733"/>
    <mergeCell ref="A734:D734"/>
    <mergeCell ref="A715:D715"/>
    <mergeCell ref="A716:D716"/>
    <mergeCell ref="A717:D717"/>
    <mergeCell ref="A718:D718"/>
    <mergeCell ref="A719:D719"/>
    <mergeCell ref="A720:D720"/>
    <mergeCell ref="A709:D709"/>
    <mergeCell ref="A710:D710"/>
    <mergeCell ref="A711:D711"/>
    <mergeCell ref="A712:D712"/>
    <mergeCell ref="A713:D713"/>
    <mergeCell ref="A714:D714"/>
    <mergeCell ref="A704:D704"/>
    <mergeCell ref="A705:D705"/>
    <mergeCell ref="A706:D706"/>
    <mergeCell ref="A707:D707"/>
    <mergeCell ref="A708:D708"/>
    <mergeCell ref="A700:D700"/>
    <mergeCell ref="A701:D701"/>
    <mergeCell ref="A702:D702"/>
    <mergeCell ref="A703:D703"/>
    <mergeCell ref="A696:D696"/>
    <mergeCell ref="A697:D697"/>
    <mergeCell ref="A698:D698"/>
    <mergeCell ref="A699:D699"/>
    <mergeCell ref="A690:D690"/>
    <mergeCell ref="A691:D691"/>
    <mergeCell ref="A692:D692"/>
    <mergeCell ref="A693:D693"/>
    <mergeCell ref="A694:D694"/>
    <mergeCell ref="A695:D695"/>
    <mergeCell ref="A686:D686"/>
    <mergeCell ref="A687:D687"/>
    <mergeCell ref="A688:D688"/>
    <mergeCell ref="A689:D689"/>
    <mergeCell ref="A683:D683"/>
    <mergeCell ref="A684:D684"/>
    <mergeCell ref="A685:D685"/>
    <mergeCell ref="A680:D680"/>
    <mergeCell ref="A681:D681"/>
    <mergeCell ref="A682:D682"/>
    <mergeCell ref="A675:D675"/>
    <mergeCell ref="A676:D676"/>
    <mergeCell ref="A677:D677"/>
    <mergeCell ref="A678:D678"/>
    <mergeCell ref="A679:D679"/>
    <mergeCell ref="A669:D669"/>
    <mergeCell ref="A670:D670"/>
    <mergeCell ref="A671:D671"/>
    <mergeCell ref="A672:D672"/>
    <mergeCell ref="A673:D673"/>
    <mergeCell ref="A674:D674"/>
    <mergeCell ref="A664:D664"/>
    <mergeCell ref="A665:D665"/>
    <mergeCell ref="A666:D666"/>
    <mergeCell ref="A667:D667"/>
    <mergeCell ref="A668:D668"/>
    <mergeCell ref="A662:D662"/>
    <mergeCell ref="A663:D663"/>
    <mergeCell ref="A659:D659"/>
    <mergeCell ref="A660:D660"/>
    <mergeCell ref="A661:D661"/>
    <mergeCell ref="A655:D655"/>
    <mergeCell ref="A656:D656"/>
    <mergeCell ref="A657:D657"/>
    <mergeCell ref="A658:D658"/>
    <mergeCell ref="A651:D651"/>
    <mergeCell ref="A652:D652"/>
    <mergeCell ref="A653:D653"/>
    <mergeCell ref="A654:D654"/>
    <mergeCell ref="A647:D647"/>
    <mergeCell ref="A648:D648"/>
    <mergeCell ref="A649:D649"/>
    <mergeCell ref="A650:D650"/>
    <mergeCell ref="A641:D641"/>
    <mergeCell ref="A642:D642"/>
    <mergeCell ref="A643:D643"/>
    <mergeCell ref="A644:D644"/>
    <mergeCell ref="A645:D645"/>
    <mergeCell ref="A646:D646"/>
    <mergeCell ref="A639:D639"/>
    <mergeCell ref="A640:D640"/>
    <mergeCell ref="A634:D634"/>
    <mergeCell ref="A635:D635"/>
    <mergeCell ref="A636:D636"/>
    <mergeCell ref="A637:D637"/>
    <mergeCell ref="A638:D638"/>
    <mergeCell ref="A630:D630"/>
    <mergeCell ref="A631:D631"/>
    <mergeCell ref="A632:D632"/>
    <mergeCell ref="A633:D633"/>
    <mergeCell ref="A626:D626"/>
    <mergeCell ref="A627:D627"/>
    <mergeCell ref="A628:D628"/>
    <mergeCell ref="A629:D629"/>
    <mergeCell ref="A623:D623"/>
    <mergeCell ref="A624:D624"/>
    <mergeCell ref="A625:D625"/>
    <mergeCell ref="A618:D618"/>
    <mergeCell ref="A619:D619"/>
    <mergeCell ref="A620:D620"/>
    <mergeCell ref="A621:D621"/>
    <mergeCell ref="A622:D622"/>
    <mergeCell ref="A614:D614"/>
    <mergeCell ref="A615:D615"/>
    <mergeCell ref="A616:D616"/>
    <mergeCell ref="A617:D617"/>
    <mergeCell ref="A610:D610"/>
    <mergeCell ref="A611:D611"/>
    <mergeCell ref="A612:D612"/>
    <mergeCell ref="A613:D613"/>
    <mergeCell ref="A606:D606"/>
    <mergeCell ref="A607:D607"/>
    <mergeCell ref="A608:D608"/>
    <mergeCell ref="A609:D609"/>
    <mergeCell ref="A601:D601"/>
    <mergeCell ref="A602:D602"/>
    <mergeCell ref="A603:D603"/>
    <mergeCell ref="A604:D604"/>
    <mergeCell ref="A605:D605"/>
    <mergeCell ref="A598:D598"/>
    <mergeCell ref="A599:D599"/>
    <mergeCell ref="A600:D600"/>
    <mergeCell ref="A594:D594"/>
    <mergeCell ref="A595:D595"/>
    <mergeCell ref="A596:D596"/>
    <mergeCell ref="A597:D597"/>
    <mergeCell ref="A590:D590"/>
    <mergeCell ref="A591:D591"/>
    <mergeCell ref="A592:D592"/>
    <mergeCell ref="A593:D593"/>
    <mergeCell ref="A586:D586"/>
    <mergeCell ref="A587:D587"/>
    <mergeCell ref="A588:D588"/>
    <mergeCell ref="A589:D589"/>
    <mergeCell ref="A574:D574"/>
    <mergeCell ref="A583:D583"/>
    <mergeCell ref="A584:D584"/>
    <mergeCell ref="A585:D585"/>
    <mergeCell ref="A579:D579"/>
    <mergeCell ref="A580:D580"/>
    <mergeCell ref="A581:D581"/>
    <mergeCell ref="A582:D582"/>
    <mergeCell ref="A568:D568"/>
    <mergeCell ref="A569:D569"/>
    <mergeCell ref="A575:D575"/>
    <mergeCell ref="A576:D576"/>
    <mergeCell ref="A577:D577"/>
    <mergeCell ref="A578:D578"/>
    <mergeCell ref="A570:D570"/>
    <mergeCell ref="A571:D571"/>
    <mergeCell ref="A572:D572"/>
    <mergeCell ref="A573:D573"/>
    <mergeCell ref="A562:D562"/>
    <mergeCell ref="A563:D563"/>
    <mergeCell ref="A564:D564"/>
    <mergeCell ref="A565:D565"/>
    <mergeCell ref="A566:D566"/>
    <mergeCell ref="A567:D567"/>
    <mergeCell ref="A556:D556"/>
    <mergeCell ref="A557:D557"/>
    <mergeCell ref="A558:D558"/>
    <mergeCell ref="A559:D559"/>
    <mergeCell ref="A560:D560"/>
    <mergeCell ref="A561:D561"/>
    <mergeCell ref="A550:D550"/>
    <mergeCell ref="A551:D551"/>
    <mergeCell ref="A552:D552"/>
    <mergeCell ref="A553:D553"/>
    <mergeCell ref="A554:D554"/>
    <mergeCell ref="A555:D555"/>
    <mergeCell ref="A545:D545"/>
    <mergeCell ref="A546:D546"/>
    <mergeCell ref="A547:D547"/>
    <mergeCell ref="A548:D548"/>
    <mergeCell ref="A549:D549"/>
    <mergeCell ref="A539:D539"/>
    <mergeCell ref="A540:D540"/>
    <mergeCell ref="A541:D541"/>
    <mergeCell ref="A542:D542"/>
    <mergeCell ref="A543:D543"/>
    <mergeCell ref="A544:D544"/>
    <mergeCell ref="A533:D533"/>
    <mergeCell ref="A534:D534"/>
    <mergeCell ref="A535:D535"/>
    <mergeCell ref="A536:D536"/>
    <mergeCell ref="A537:D537"/>
    <mergeCell ref="A538:D538"/>
    <mergeCell ref="A527:D527"/>
    <mergeCell ref="A528:D528"/>
    <mergeCell ref="A529:D529"/>
    <mergeCell ref="A530:D530"/>
    <mergeCell ref="A531:D531"/>
    <mergeCell ref="A532:D532"/>
    <mergeCell ref="A521:D521"/>
    <mergeCell ref="A522:D522"/>
    <mergeCell ref="A523:D523"/>
    <mergeCell ref="A524:D524"/>
    <mergeCell ref="A525:D525"/>
    <mergeCell ref="A526:D526"/>
    <mergeCell ref="A515:D515"/>
    <mergeCell ref="A516:D516"/>
    <mergeCell ref="A517:D517"/>
    <mergeCell ref="A518:D518"/>
    <mergeCell ref="A519:D519"/>
    <mergeCell ref="A520:D520"/>
    <mergeCell ref="A509:D509"/>
    <mergeCell ref="A510:D510"/>
    <mergeCell ref="A511:D511"/>
    <mergeCell ref="A512:D512"/>
    <mergeCell ref="A513:D513"/>
    <mergeCell ref="A514:D514"/>
    <mergeCell ref="A504:D504"/>
    <mergeCell ref="A505:D505"/>
    <mergeCell ref="A506:D506"/>
    <mergeCell ref="A507:D507"/>
    <mergeCell ref="A508:D508"/>
    <mergeCell ref="A498:D498"/>
    <mergeCell ref="A499:D499"/>
    <mergeCell ref="A500:D500"/>
    <mergeCell ref="A501:D501"/>
    <mergeCell ref="A502:D502"/>
    <mergeCell ref="A503:D503"/>
    <mergeCell ref="A491:D491"/>
    <mergeCell ref="A492:D492"/>
    <mergeCell ref="A494:D494"/>
    <mergeCell ref="A495:D495"/>
    <mergeCell ref="A496:D496"/>
    <mergeCell ref="A497:D497"/>
    <mergeCell ref="A493:D493"/>
    <mergeCell ref="A487:D487"/>
    <mergeCell ref="A488:D488"/>
    <mergeCell ref="A489:D489"/>
    <mergeCell ref="A490:D490"/>
    <mergeCell ref="A482:D482"/>
    <mergeCell ref="A483:D483"/>
    <mergeCell ref="A484:D484"/>
    <mergeCell ref="A485:D485"/>
    <mergeCell ref="A486:D486"/>
    <mergeCell ref="A476:D476"/>
    <mergeCell ref="A477:D477"/>
    <mergeCell ref="A478:D478"/>
    <mergeCell ref="A479:D479"/>
    <mergeCell ref="A480:D480"/>
    <mergeCell ref="A481:D481"/>
    <mergeCell ref="A470:D470"/>
    <mergeCell ref="A471:D471"/>
    <mergeCell ref="A472:D472"/>
    <mergeCell ref="A473:D473"/>
    <mergeCell ref="A474:D474"/>
    <mergeCell ref="A475:D475"/>
    <mergeCell ref="A465:D465"/>
    <mergeCell ref="A466:D466"/>
    <mergeCell ref="A467:D467"/>
    <mergeCell ref="A468:D468"/>
    <mergeCell ref="A469:D469"/>
    <mergeCell ref="A461:D461"/>
    <mergeCell ref="A462:D462"/>
    <mergeCell ref="A463:D463"/>
    <mergeCell ref="A464:D464"/>
    <mergeCell ref="A455:D455"/>
    <mergeCell ref="A456:D456"/>
    <mergeCell ref="A457:D457"/>
    <mergeCell ref="A458:D458"/>
    <mergeCell ref="A459:D459"/>
    <mergeCell ref="A460:D460"/>
    <mergeCell ref="A451:D451"/>
    <mergeCell ref="A452:D452"/>
    <mergeCell ref="A453:D453"/>
    <mergeCell ref="A454:D454"/>
    <mergeCell ref="A445:D445"/>
    <mergeCell ref="A446:D446"/>
    <mergeCell ref="A447:D447"/>
    <mergeCell ref="A448:D448"/>
    <mergeCell ref="A449:D449"/>
    <mergeCell ref="A450:D450"/>
    <mergeCell ref="A440:D440"/>
    <mergeCell ref="A441:D441"/>
    <mergeCell ref="A442:D442"/>
    <mergeCell ref="A443:D443"/>
    <mergeCell ref="A444:D444"/>
    <mergeCell ref="A436:D436"/>
    <mergeCell ref="A437:D437"/>
    <mergeCell ref="A438:D438"/>
    <mergeCell ref="A439:D439"/>
    <mergeCell ref="A430:D430"/>
    <mergeCell ref="A431:D431"/>
    <mergeCell ref="A432:D432"/>
    <mergeCell ref="A433:D433"/>
    <mergeCell ref="A434:D434"/>
    <mergeCell ref="A435:D435"/>
    <mergeCell ref="A425:D425"/>
    <mergeCell ref="A426:D426"/>
    <mergeCell ref="A427:D427"/>
    <mergeCell ref="A428:D428"/>
    <mergeCell ref="A429:D429"/>
    <mergeCell ref="A421:D421"/>
    <mergeCell ref="A422:D422"/>
    <mergeCell ref="A423:D423"/>
    <mergeCell ref="A424:D424"/>
    <mergeCell ref="A419:D419"/>
    <mergeCell ref="A420:D420"/>
    <mergeCell ref="A411:D411"/>
    <mergeCell ref="A412:D412"/>
    <mergeCell ref="A413:D413"/>
    <mergeCell ref="A414:D414"/>
    <mergeCell ref="A417:D417"/>
    <mergeCell ref="A418:D418"/>
    <mergeCell ref="A415:D415"/>
    <mergeCell ref="A416:D416"/>
    <mergeCell ref="A401:D401"/>
    <mergeCell ref="A402:D402"/>
    <mergeCell ref="A403:D403"/>
    <mergeCell ref="A404:D404"/>
    <mergeCell ref="A398:D398"/>
    <mergeCell ref="A399:D399"/>
    <mergeCell ref="A400:D400"/>
    <mergeCell ref="A395:D395"/>
    <mergeCell ref="A396:D396"/>
    <mergeCell ref="A397:D397"/>
    <mergeCell ref="A392:D392"/>
    <mergeCell ref="A393:D393"/>
    <mergeCell ref="A394:D394"/>
    <mergeCell ref="A386:D386"/>
    <mergeCell ref="A387:D387"/>
    <mergeCell ref="A388:D388"/>
    <mergeCell ref="A389:D389"/>
    <mergeCell ref="A390:D390"/>
    <mergeCell ref="A391:D391"/>
    <mergeCell ref="A383:D383"/>
    <mergeCell ref="A384:D384"/>
    <mergeCell ref="A385:D385"/>
    <mergeCell ref="A378:D378"/>
    <mergeCell ref="A379:D379"/>
    <mergeCell ref="A380:D380"/>
    <mergeCell ref="A381:D381"/>
    <mergeCell ref="A382:D382"/>
    <mergeCell ref="A374:D374"/>
    <mergeCell ref="A375:D375"/>
    <mergeCell ref="A376:D376"/>
    <mergeCell ref="A377:D377"/>
    <mergeCell ref="A370:D370"/>
    <mergeCell ref="A371:D371"/>
    <mergeCell ref="A372:D372"/>
    <mergeCell ref="A373:D373"/>
    <mergeCell ref="A364:D364"/>
    <mergeCell ref="A365:D365"/>
    <mergeCell ref="A366:D366"/>
    <mergeCell ref="A367:D367"/>
    <mergeCell ref="A368:D368"/>
    <mergeCell ref="A369:D369"/>
    <mergeCell ref="A361:D361"/>
    <mergeCell ref="A362:D362"/>
    <mergeCell ref="A363:D363"/>
    <mergeCell ref="A356:D356"/>
    <mergeCell ref="A357:D357"/>
    <mergeCell ref="A358:D358"/>
    <mergeCell ref="A359:D359"/>
    <mergeCell ref="A360:D360"/>
    <mergeCell ref="A351:D351"/>
    <mergeCell ref="A352:D352"/>
    <mergeCell ref="A353:D353"/>
    <mergeCell ref="A354:D354"/>
    <mergeCell ref="A355:D355"/>
    <mergeCell ref="A345:D345"/>
    <mergeCell ref="A346:D346"/>
    <mergeCell ref="A347:D347"/>
    <mergeCell ref="A348:D348"/>
    <mergeCell ref="A349:D349"/>
    <mergeCell ref="A350:D350"/>
    <mergeCell ref="A341:D341"/>
    <mergeCell ref="A342:D342"/>
    <mergeCell ref="A343:D343"/>
    <mergeCell ref="A344:D344"/>
    <mergeCell ref="A336:D336"/>
    <mergeCell ref="A337:D337"/>
    <mergeCell ref="A338:D338"/>
    <mergeCell ref="A339:D339"/>
    <mergeCell ref="A340:D340"/>
    <mergeCell ref="A335:D335"/>
    <mergeCell ref="A328:D328"/>
    <mergeCell ref="A329:D329"/>
    <mergeCell ref="A330:D330"/>
    <mergeCell ref="A331:D331"/>
    <mergeCell ref="A332:D332"/>
    <mergeCell ref="A324:D324"/>
    <mergeCell ref="A325:D325"/>
    <mergeCell ref="A326:D326"/>
    <mergeCell ref="A327:D327"/>
    <mergeCell ref="A333:D333"/>
    <mergeCell ref="A334:D334"/>
    <mergeCell ref="A318:D318"/>
    <mergeCell ref="A319:D319"/>
    <mergeCell ref="A320:D320"/>
    <mergeCell ref="A321:D321"/>
    <mergeCell ref="A322:D322"/>
    <mergeCell ref="A323:D323"/>
    <mergeCell ref="A313:D313"/>
    <mergeCell ref="A314:D314"/>
    <mergeCell ref="A315:D315"/>
    <mergeCell ref="A316:D316"/>
    <mergeCell ref="A317:D317"/>
    <mergeCell ref="A309:D309"/>
    <mergeCell ref="A310:D310"/>
    <mergeCell ref="A311:D311"/>
    <mergeCell ref="A312:D312"/>
    <mergeCell ref="A305:D305"/>
    <mergeCell ref="A306:D306"/>
    <mergeCell ref="A307:D307"/>
    <mergeCell ref="A308:D308"/>
    <mergeCell ref="A301:D301"/>
    <mergeCell ref="A302:D302"/>
    <mergeCell ref="A303:D303"/>
    <mergeCell ref="A304:D304"/>
    <mergeCell ref="A295:D295"/>
    <mergeCell ref="A296:D296"/>
    <mergeCell ref="A297:D297"/>
    <mergeCell ref="A298:D298"/>
    <mergeCell ref="A299:D299"/>
    <mergeCell ref="A300:D300"/>
    <mergeCell ref="A292:D292"/>
    <mergeCell ref="A293:D293"/>
    <mergeCell ref="A294:D294"/>
    <mergeCell ref="A289:D289"/>
    <mergeCell ref="A290:D290"/>
    <mergeCell ref="A291:D291"/>
    <mergeCell ref="A284:D284"/>
    <mergeCell ref="A285:D285"/>
    <mergeCell ref="A286:D286"/>
    <mergeCell ref="A287:D287"/>
    <mergeCell ref="A288:D288"/>
    <mergeCell ref="A278:D278"/>
    <mergeCell ref="A279:D279"/>
    <mergeCell ref="A280:D280"/>
    <mergeCell ref="A281:D281"/>
    <mergeCell ref="A282:D282"/>
    <mergeCell ref="A283:D283"/>
    <mergeCell ref="A272:D272"/>
    <mergeCell ref="A273:D273"/>
    <mergeCell ref="A274:D274"/>
    <mergeCell ref="A275:D275"/>
    <mergeCell ref="A276:D276"/>
    <mergeCell ref="A277:D277"/>
    <mergeCell ref="A266:D266"/>
    <mergeCell ref="A267:D267"/>
    <mergeCell ref="A268:D268"/>
    <mergeCell ref="A269:D269"/>
    <mergeCell ref="A270:D270"/>
    <mergeCell ref="A271:D271"/>
    <mergeCell ref="A260:D260"/>
    <mergeCell ref="A261:D261"/>
    <mergeCell ref="A262:D262"/>
    <mergeCell ref="A263:D263"/>
    <mergeCell ref="A264:D264"/>
    <mergeCell ref="A265:D265"/>
    <mergeCell ref="A254:D254"/>
    <mergeCell ref="A255:D255"/>
    <mergeCell ref="A256:D256"/>
    <mergeCell ref="A257:D257"/>
    <mergeCell ref="A258:D258"/>
    <mergeCell ref="A259:D259"/>
    <mergeCell ref="A248:D248"/>
    <mergeCell ref="A249:D249"/>
    <mergeCell ref="A250:D250"/>
    <mergeCell ref="A251:D251"/>
    <mergeCell ref="A252:D252"/>
    <mergeCell ref="A253:D253"/>
    <mergeCell ref="A241:D241"/>
    <mergeCell ref="A246:D246"/>
    <mergeCell ref="A247:D247"/>
    <mergeCell ref="A242:D242"/>
    <mergeCell ref="A243:D243"/>
    <mergeCell ref="A244:D244"/>
    <mergeCell ref="A245:D245"/>
    <mergeCell ref="A235:D235"/>
    <mergeCell ref="A236:D236"/>
    <mergeCell ref="A237:D237"/>
    <mergeCell ref="A238:D238"/>
    <mergeCell ref="A239:D239"/>
    <mergeCell ref="A240:D240"/>
    <mergeCell ref="A229:D229"/>
    <mergeCell ref="A230:D230"/>
    <mergeCell ref="A231:D231"/>
    <mergeCell ref="A232:D232"/>
    <mergeCell ref="A233:D233"/>
    <mergeCell ref="A234:D234"/>
    <mergeCell ref="A223:D223"/>
    <mergeCell ref="A224:D224"/>
    <mergeCell ref="A225:D225"/>
    <mergeCell ref="A226:D226"/>
    <mergeCell ref="A227:D227"/>
    <mergeCell ref="A228:D228"/>
    <mergeCell ref="A217:D217"/>
    <mergeCell ref="A218:D218"/>
    <mergeCell ref="A219:D219"/>
    <mergeCell ref="A220:D220"/>
    <mergeCell ref="A221:D221"/>
    <mergeCell ref="A222:D222"/>
    <mergeCell ref="A211:D211"/>
    <mergeCell ref="A212:D212"/>
    <mergeCell ref="A213:D213"/>
    <mergeCell ref="A214:D214"/>
    <mergeCell ref="A215:D215"/>
    <mergeCell ref="A216:D216"/>
    <mergeCell ref="A205:D205"/>
    <mergeCell ref="A206:D206"/>
    <mergeCell ref="A207:D207"/>
    <mergeCell ref="A208:D208"/>
    <mergeCell ref="A209:D209"/>
    <mergeCell ref="A210:D210"/>
    <mergeCell ref="A200:D200"/>
    <mergeCell ref="A201:D201"/>
    <mergeCell ref="A202:D202"/>
    <mergeCell ref="A203:D203"/>
    <mergeCell ref="A204:D204"/>
    <mergeCell ref="A195:D195"/>
    <mergeCell ref="A196:D196"/>
    <mergeCell ref="A197:D197"/>
    <mergeCell ref="A198:D198"/>
    <mergeCell ref="A199:D199"/>
    <mergeCell ref="A189:D189"/>
    <mergeCell ref="A190:D190"/>
    <mergeCell ref="A191:D191"/>
    <mergeCell ref="A192:D192"/>
    <mergeCell ref="A193:D193"/>
    <mergeCell ref="A194:D194"/>
    <mergeCell ref="A183:D183"/>
    <mergeCell ref="A184:D184"/>
    <mergeCell ref="A185:D185"/>
    <mergeCell ref="A186:D186"/>
    <mergeCell ref="A187:D187"/>
    <mergeCell ref="A188:D188"/>
    <mergeCell ref="A177:D177"/>
    <mergeCell ref="A178:D178"/>
    <mergeCell ref="A179:D179"/>
    <mergeCell ref="A180:D180"/>
    <mergeCell ref="A181:D181"/>
    <mergeCell ref="A182:D182"/>
    <mergeCell ref="A171:D171"/>
    <mergeCell ref="A172:D172"/>
    <mergeCell ref="A173:D173"/>
    <mergeCell ref="A174:D174"/>
    <mergeCell ref="A175:D175"/>
    <mergeCell ref="A176:D176"/>
    <mergeCell ref="A165:D165"/>
    <mergeCell ref="A166:D166"/>
    <mergeCell ref="A167:D167"/>
    <mergeCell ref="A168:D168"/>
    <mergeCell ref="A169:D169"/>
    <mergeCell ref="A170:D170"/>
    <mergeCell ref="A159:D159"/>
    <mergeCell ref="A160:D160"/>
    <mergeCell ref="A161:D161"/>
    <mergeCell ref="A162:D162"/>
    <mergeCell ref="A163:D163"/>
    <mergeCell ref="A164:D164"/>
    <mergeCell ref="A153:D153"/>
    <mergeCell ref="A154:D154"/>
    <mergeCell ref="A155:D155"/>
    <mergeCell ref="A156:D156"/>
    <mergeCell ref="A157:D157"/>
    <mergeCell ref="A158:D158"/>
    <mergeCell ref="A150:D150"/>
    <mergeCell ref="A151:D151"/>
    <mergeCell ref="A152:D152"/>
    <mergeCell ref="A146:D146"/>
    <mergeCell ref="A147:D147"/>
    <mergeCell ref="A148:D148"/>
    <mergeCell ref="A149:D149"/>
    <mergeCell ref="A141:D141"/>
    <mergeCell ref="A142:D142"/>
    <mergeCell ref="A143:D143"/>
    <mergeCell ref="A144:D144"/>
    <mergeCell ref="A145:D145"/>
    <mergeCell ref="A137:D137"/>
    <mergeCell ref="A138:D138"/>
    <mergeCell ref="A139:D139"/>
    <mergeCell ref="A140:D140"/>
    <mergeCell ref="A131:D131"/>
    <mergeCell ref="A132:D132"/>
    <mergeCell ref="A133:D133"/>
    <mergeCell ref="A134:D134"/>
    <mergeCell ref="A135:D135"/>
    <mergeCell ref="A136:D136"/>
    <mergeCell ref="A122:D122"/>
    <mergeCell ref="A127:D127"/>
    <mergeCell ref="A128:D128"/>
    <mergeCell ref="A129:D129"/>
    <mergeCell ref="A130:D130"/>
    <mergeCell ref="A123:D123"/>
    <mergeCell ref="A124:D124"/>
    <mergeCell ref="A125:D125"/>
    <mergeCell ref="A126:D126"/>
    <mergeCell ref="A116:D116"/>
    <mergeCell ref="A117:D117"/>
    <mergeCell ref="A118:D118"/>
    <mergeCell ref="A119:D119"/>
    <mergeCell ref="A120:D120"/>
    <mergeCell ref="A121:D121"/>
    <mergeCell ref="A110:D110"/>
    <mergeCell ref="A111:D111"/>
    <mergeCell ref="A112:D112"/>
    <mergeCell ref="A113:D113"/>
    <mergeCell ref="A114:D114"/>
    <mergeCell ref="A115:D115"/>
    <mergeCell ref="A104:D104"/>
    <mergeCell ref="A105:D105"/>
    <mergeCell ref="A106:D106"/>
    <mergeCell ref="A107:D107"/>
    <mergeCell ref="A108:D108"/>
    <mergeCell ref="A109:D109"/>
    <mergeCell ref="A98:D98"/>
    <mergeCell ref="A99:D99"/>
    <mergeCell ref="A100:D100"/>
    <mergeCell ref="A101:D101"/>
    <mergeCell ref="A102:D102"/>
    <mergeCell ref="A103:D103"/>
    <mergeCell ref="A92:D92"/>
    <mergeCell ref="A93:D93"/>
    <mergeCell ref="A94:D94"/>
    <mergeCell ref="A95:D95"/>
    <mergeCell ref="A96:D96"/>
    <mergeCell ref="A97:D97"/>
    <mergeCell ref="A86:D86"/>
    <mergeCell ref="A87:D87"/>
    <mergeCell ref="A88:D88"/>
    <mergeCell ref="A89:D89"/>
    <mergeCell ref="A90:D90"/>
    <mergeCell ref="A91:D91"/>
    <mergeCell ref="A80:D80"/>
    <mergeCell ref="A81:D81"/>
    <mergeCell ref="A82:D82"/>
    <mergeCell ref="A83:D83"/>
    <mergeCell ref="A84:D84"/>
    <mergeCell ref="A85:D85"/>
    <mergeCell ref="A74:D74"/>
    <mergeCell ref="A75:D75"/>
    <mergeCell ref="A76:D76"/>
    <mergeCell ref="A77:D77"/>
    <mergeCell ref="A78:D78"/>
    <mergeCell ref="A79:D79"/>
    <mergeCell ref="A69:D69"/>
    <mergeCell ref="A70:D70"/>
    <mergeCell ref="A71:D71"/>
    <mergeCell ref="A72:D72"/>
    <mergeCell ref="A73:D73"/>
    <mergeCell ref="A57:D57"/>
    <mergeCell ref="A64:D64"/>
    <mergeCell ref="A65:D65"/>
    <mergeCell ref="A66:D66"/>
    <mergeCell ref="A67:D67"/>
    <mergeCell ref="A68:D68"/>
    <mergeCell ref="A58:D58"/>
    <mergeCell ref="A59:D59"/>
    <mergeCell ref="A60:D60"/>
    <mergeCell ref="A61:D61"/>
    <mergeCell ref="A48:D48"/>
    <mergeCell ref="A49:D49"/>
    <mergeCell ref="A50:D50"/>
    <mergeCell ref="A51:D51"/>
    <mergeCell ref="A63:D63"/>
    <mergeCell ref="A52:D52"/>
    <mergeCell ref="A53:D53"/>
    <mergeCell ref="A54:D54"/>
    <mergeCell ref="A55:D55"/>
    <mergeCell ref="A56:D56"/>
    <mergeCell ref="A62:D62"/>
    <mergeCell ref="A43:D43"/>
    <mergeCell ref="A44:D44"/>
    <mergeCell ref="A45:D45"/>
    <mergeCell ref="A37:D37"/>
    <mergeCell ref="A38:D38"/>
    <mergeCell ref="A39:D39"/>
    <mergeCell ref="A40:D40"/>
    <mergeCell ref="A41:D41"/>
    <mergeCell ref="A42:D42"/>
    <mergeCell ref="A35:D35"/>
    <mergeCell ref="A36:D36"/>
    <mergeCell ref="A29:D29"/>
    <mergeCell ref="A30:D30"/>
    <mergeCell ref="A31:D31"/>
    <mergeCell ref="A32:D32"/>
    <mergeCell ref="A25:D25"/>
    <mergeCell ref="A26:D26"/>
    <mergeCell ref="A27:D27"/>
    <mergeCell ref="A28:D28"/>
    <mergeCell ref="A46:D46"/>
    <mergeCell ref="A47:D47"/>
    <mergeCell ref="A2:G2"/>
    <mergeCell ref="A3:G3"/>
    <mergeCell ref="A4:G4"/>
    <mergeCell ref="A7:D7"/>
    <mergeCell ref="A9:D9"/>
    <mergeCell ref="A19:D19"/>
    <mergeCell ref="A20:D20"/>
    <mergeCell ref="A21:D21"/>
    <mergeCell ref="A22:D22"/>
    <mergeCell ref="A23:D23"/>
    <mergeCell ref="A24:D24"/>
    <mergeCell ref="A10:D10"/>
    <mergeCell ref="A16:D16"/>
    <mergeCell ref="A17:D17"/>
    <mergeCell ref="A18:D18"/>
    <mergeCell ref="A11:D11"/>
    <mergeCell ref="A12:D12"/>
    <mergeCell ref="A13:D13"/>
    <mergeCell ref="A14:D14"/>
    <mergeCell ref="A15:D15"/>
    <mergeCell ref="A33:D33"/>
    <mergeCell ref="A34:D34"/>
  </mergeCells>
  <hyperlinks>
    <hyperlink ref="H2" location="Índice!A1" tooltip="Ir a Índice" display="Índice!A1"/>
  </hyperlinks>
  <pageMargins left="0.78740157480314965" right="0.59055118110236227" top="0.875" bottom="0.86614173228346458" header="0" footer="0.39370078740157499"/>
  <pageSetup orientation="portrait" r:id="rId1"/>
  <headerFooter alignWithMargins="0">
    <oddHeader>&amp;L&amp;"Arial,Negrita"&amp;12&amp;K000080INEGI. Anuario estadístico y geográfico de Veracruz de Ignacio de la Llave 2014. 
Componente Salud</oddHeader>
    <oddFooter>&amp;R&amp;P/&amp;N</oddFooter>
  </headerFooter>
  <rowBreaks count="22" manualBreakCount="22">
    <brk id="43" max="7" man="1"/>
    <brk id="77" max="7" man="1"/>
    <brk id="113" max="7" man="1"/>
    <brk id="149" max="7" man="1"/>
    <brk id="219" max="7" man="1"/>
    <brk id="253" max="7" man="1"/>
    <brk id="289" max="7" man="1"/>
    <brk id="323" max="7" man="1"/>
    <brk id="358" max="7" man="1"/>
    <brk id="391" max="7" man="1"/>
    <brk id="425" max="7" man="1"/>
    <brk id="460" max="7" man="1"/>
    <brk id="494" max="7" man="1"/>
    <brk id="530" max="7" man="1"/>
    <brk id="565" max="7" man="1"/>
    <brk id="598" max="7" man="1"/>
    <brk id="631" max="7" man="1"/>
    <brk id="663" max="7" man="1"/>
    <brk id="696" max="7" man="1"/>
    <brk id="730" max="7" man="1"/>
    <brk id="764" max="7" man="1"/>
    <brk id="795"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Z45"/>
  <sheetViews>
    <sheetView view="pageLayout" zoomScaleNormal="100" workbookViewId="0">
      <selection activeCell="D6" sqref="D6"/>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17.83203125" style="46" customWidth="1"/>
    <col min="5" max="5" width="10.5" style="47" customWidth="1"/>
    <col min="6" max="6" width="10.33203125" style="46" customWidth="1"/>
    <col min="7" max="7" width="2.33203125" style="46" customWidth="1"/>
    <col min="8" max="8" width="9.5" style="46" customWidth="1"/>
    <col min="9" max="9" width="9.1640625" style="46" customWidth="1"/>
    <col min="10" max="10" width="8.1640625" style="46" customWidth="1"/>
    <col min="11" max="11" width="8" style="46" customWidth="1"/>
    <col min="12" max="12" width="8.33203125" style="46" customWidth="1"/>
    <col min="13" max="13" width="9.6640625" style="46" customWidth="1"/>
    <col min="14" max="14" width="14.83203125" style="46" customWidth="1"/>
    <col min="15" max="16384" width="0" style="46" hidden="1"/>
  </cols>
  <sheetData>
    <row r="1" spans="1:16" ht="9" customHeight="1" x14ac:dyDescent="0.2"/>
    <row r="2" spans="1:16" ht="12.75" x14ac:dyDescent="0.2">
      <c r="A2" s="328" t="s">
        <v>731</v>
      </c>
      <c r="B2" s="353"/>
      <c r="C2" s="353"/>
      <c r="D2" s="353"/>
      <c r="E2" s="353"/>
      <c r="F2" s="353"/>
      <c r="G2" s="353"/>
      <c r="H2" s="353"/>
      <c r="I2" s="353"/>
      <c r="J2" s="353"/>
      <c r="K2" s="353"/>
      <c r="L2" s="353"/>
      <c r="M2" s="164"/>
      <c r="N2" s="41" t="s">
        <v>117</v>
      </c>
      <c r="O2" s="46" t="s">
        <v>153</v>
      </c>
      <c r="P2" s="1"/>
    </row>
    <row r="3" spans="1:16" ht="12.75" x14ac:dyDescent="0.2">
      <c r="A3" s="328" t="s">
        <v>308</v>
      </c>
      <c r="B3" s="353"/>
      <c r="C3" s="353"/>
      <c r="D3" s="353"/>
      <c r="E3" s="353"/>
      <c r="F3" s="353"/>
      <c r="G3" s="353"/>
      <c r="H3" s="353"/>
      <c r="I3" s="353"/>
      <c r="J3" s="353"/>
      <c r="K3" s="353"/>
      <c r="L3" s="353"/>
      <c r="M3" s="165"/>
      <c r="N3" s="165"/>
      <c r="P3" s="1"/>
    </row>
    <row r="4" spans="1:16" ht="12.75" x14ac:dyDescent="0.2">
      <c r="A4" s="328" t="s">
        <v>869</v>
      </c>
      <c r="B4" s="353"/>
      <c r="C4" s="353"/>
      <c r="D4" s="353"/>
      <c r="E4" s="353"/>
      <c r="F4" s="353"/>
      <c r="G4" s="353"/>
      <c r="H4" s="353"/>
      <c r="I4" s="353"/>
      <c r="J4" s="353"/>
      <c r="K4" s="353"/>
      <c r="L4" s="353"/>
      <c r="M4" s="165"/>
      <c r="N4" s="165"/>
      <c r="P4" s="2"/>
    </row>
    <row r="5" spans="1:16" ht="12.75" x14ac:dyDescent="0.2">
      <c r="A5" s="328" t="s">
        <v>849</v>
      </c>
      <c r="B5" s="353"/>
      <c r="C5" s="353"/>
      <c r="D5" s="353"/>
      <c r="E5" s="353"/>
      <c r="F5" s="353"/>
      <c r="G5" s="353"/>
      <c r="H5" s="353"/>
      <c r="I5" s="353"/>
      <c r="J5" s="353"/>
      <c r="K5" s="353"/>
      <c r="L5" s="353"/>
      <c r="M5" s="165"/>
      <c r="N5" s="165"/>
    </row>
    <row r="6" spans="1:16" x14ac:dyDescent="0.2">
      <c r="A6" s="52"/>
      <c r="B6" s="52"/>
      <c r="C6" s="52"/>
      <c r="D6" s="52"/>
      <c r="E6" s="53"/>
      <c r="F6" s="53"/>
      <c r="G6" s="53"/>
      <c r="H6" s="53"/>
      <c r="I6" s="53"/>
      <c r="J6" s="52"/>
      <c r="K6" s="52"/>
      <c r="L6" s="52"/>
      <c r="M6" s="52"/>
      <c r="N6" s="52"/>
    </row>
    <row r="7" spans="1:16" ht="1.5" customHeight="1" x14ac:dyDescent="0.2">
      <c r="F7" s="205"/>
      <c r="G7" s="205"/>
      <c r="H7" s="205"/>
      <c r="I7" s="205"/>
      <c r="J7" s="205"/>
      <c r="K7" s="205"/>
      <c r="L7" s="205"/>
      <c r="M7" s="205"/>
      <c r="N7" s="205"/>
    </row>
    <row r="8" spans="1:16" ht="33.75" x14ac:dyDescent="0.2">
      <c r="A8" s="330" t="s">
        <v>91</v>
      </c>
      <c r="B8" s="330"/>
      <c r="C8" s="330"/>
      <c r="D8" s="330"/>
      <c r="E8" s="308" t="s">
        <v>172</v>
      </c>
      <c r="F8" s="309" t="s">
        <v>158</v>
      </c>
      <c r="G8" s="309"/>
      <c r="H8" s="309" t="s">
        <v>159</v>
      </c>
      <c r="I8" s="294" t="s">
        <v>726</v>
      </c>
      <c r="J8" s="309" t="s">
        <v>160</v>
      </c>
      <c r="K8" s="294" t="s">
        <v>725</v>
      </c>
      <c r="L8" s="311" t="s">
        <v>724</v>
      </c>
      <c r="M8" s="294" t="s">
        <v>723</v>
      </c>
      <c r="N8" s="295" t="s">
        <v>722</v>
      </c>
    </row>
    <row r="9" spans="1:16" ht="1.5" customHeight="1" x14ac:dyDescent="0.2">
      <c r="A9" s="54"/>
      <c r="B9" s="54"/>
      <c r="C9" s="54"/>
      <c r="D9" s="54"/>
      <c r="E9" s="61"/>
      <c r="F9" s="61"/>
      <c r="G9" s="61"/>
      <c r="H9" s="61"/>
      <c r="I9" s="61"/>
      <c r="J9" s="54"/>
      <c r="K9" s="54"/>
      <c r="L9" s="61"/>
      <c r="M9" s="61"/>
      <c r="N9" s="61"/>
    </row>
    <row r="10" spans="1:16" ht="23.25" customHeight="1" x14ac:dyDescent="0.2">
      <c r="A10" s="332" t="s">
        <v>320</v>
      </c>
      <c r="B10" s="333"/>
      <c r="C10" s="333"/>
      <c r="D10" s="333"/>
      <c r="E10" s="80">
        <f t="shared" ref="E10:E23" si="0">SUM(F10:N10)</f>
        <v>22654229</v>
      </c>
      <c r="F10" s="65">
        <f>SUM(F11:F16)</f>
        <v>10028616</v>
      </c>
      <c r="G10" s="65"/>
      <c r="H10" s="65">
        <f t="shared" ref="H10:N10" si="1">SUM(H11:H16)</f>
        <v>1735956</v>
      </c>
      <c r="I10" s="65">
        <f t="shared" si="1"/>
        <v>1485236</v>
      </c>
      <c r="J10" s="65">
        <f t="shared" si="1"/>
        <v>72289</v>
      </c>
      <c r="K10" s="65">
        <f t="shared" si="1"/>
        <v>620098</v>
      </c>
      <c r="L10" s="65">
        <f t="shared" si="1"/>
        <v>948373</v>
      </c>
      <c r="M10" s="65">
        <f t="shared" si="1"/>
        <v>7751912</v>
      </c>
      <c r="N10" s="65">
        <f t="shared" si="1"/>
        <v>11749</v>
      </c>
    </row>
    <row r="11" spans="1:16" ht="23.25" customHeight="1" x14ac:dyDescent="0.2">
      <c r="A11" s="396" t="s">
        <v>92</v>
      </c>
      <c r="B11" s="384"/>
      <c r="C11" s="384"/>
      <c r="D11" s="384"/>
      <c r="E11" s="80">
        <f t="shared" si="0"/>
        <v>20362956</v>
      </c>
      <c r="F11" s="67">
        <v>8636952</v>
      </c>
      <c r="G11" s="67"/>
      <c r="H11" s="67">
        <v>1521147</v>
      </c>
      <c r="I11" s="67">
        <v>1383869</v>
      </c>
      <c r="J11" s="67">
        <v>39145</v>
      </c>
      <c r="K11" s="67">
        <v>567963</v>
      </c>
      <c r="L11" s="67">
        <v>916426</v>
      </c>
      <c r="M11" s="67">
        <v>7286806</v>
      </c>
      <c r="N11" s="67">
        <v>10648</v>
      </c>
    </row>
    <row r="12" spans="1:16" ht="17.25" customHeight="1" x14ac:dyDescent="0.2">
      <c r="A12" s="383" t="s">
        <v>3</v>
      </c>
      <c r="B12" s="384"/>
      <c r="C12" s="384"/>
      <c r="D12" s="384"/>
      <c r="E12" s="80">
        <f t="shared" si="0"/>
        <v>261948</v>
      </c>
      <c r="F12" s="13">
        <v>138530</v>
      </c>
      <c r="G12" s="13"/>
      <c r="H12" s="67">
        <v>26106</v>
      </c>
      <c r="I12" s="67">
        <v>6120</v>
      </c>
      <c r="J12" s="67">
        <v>0</v>
      </c>
      <c r="K12" s="67">
        <v>4590</v>
      </c>
      <c r="L12" s="67">
        <v>0</v>
      </c>
      <c r="M12" s="67">
        <v>85989</v>
      </c>
      <c r="N12" s="67">
        <v>613</v>
      </c>
    </row>
    <row r="13" spans="1:16" ht="17.25" customHeight="1" x14ac:dyDescent="0.2">
      <c r="A13" s="396" t="s">
        <v>4</v>
      </c>
      <c r="B13" s="384"/>
      <c r="C13" s="384"/>
      <c r="D13" s="384"/>
      <c r="E13" s="80">
        <f t="shared" si="0"/>
        <v>212556</v>
      </c>
      <c r="F13" s="67">
        <v>122086</v>
      </c>
      <c r="G13" s="67"/>
      <c r="H13" s="67">
        <v>27670</v>
      </c>
      <c r="I13" s="67">
        <v>10338</v>
      </c>
      <c r="J13" s="67">
        <v>905</v>
      </c>
      <c r="K13" s="67">
        <v>6321</v>
      </c>
      <c r="L13" s="67">
        <v>2152</v>
      </c>
      <c r="M13" s="67">
        <v>43084</v>
      </c>
      <c r="N13" s="67">
        <v>0</v>
      </c>
    </row>
    <row r="14" spans="1:16" ht="17.25" customHeight="1" x14ac:dyDescent="0.2">
      <c r="A14" s="396" t="s">
        <v>6</v>
      </c>
      <c r="B14" s="384"/>
      <c r="C14" s="384"/>
      <c r="D14" s="384"/>
      <c r="E14" s="80">
        <f t="shared" si="0"/>
        <v>1258340</v>
      </c>
      <c r="F14" s="67">
        <v>784685</v>
      </c>
      <c r="G14" s="67"/>
      <c r="H14" s="67">
        <v>123769</v>
      </c>
      <c r="I14" s="67">
        <v>37210</v>
      </c>
      <c r="J14" s="67">
        <v>29181</v>
      </c>
      <c r="K14" s="67">
        <v>24684</v>
      </c>
      <c r="L14" s="67">
        <v>28478</v>
      </c>
      <c r="M14" s="67">
        <v>230333</v>
      </c>
      <c r="N14" s="67">
        <v>0</v>
      </c>
    </row>
    <row r="15" spans="1:16" ht="17.25" customHeight="1" x14ac:dyDescent="0.2">
      <c r="A15" s="396" t="s">
        <v>7</v>
      </c>
      <c r="B15" s="384"/>
      <c r="C15" s="384"/>
      <c r="D15" s="384"/>
      <c r="E15" s="80">
        <f t="shared" si="0"/>
        <v>475620</v>
      </c>
      <c r="F15" s="67">
        <v>318775</v>
      </c>
      <c r="G15" s="67"/>
      <c r="H15" s="67">
        <v>35868</v>
      </c>
      <c r="I15" s="67">
        <v>18189</v>
      </c>
      <c r="J15" s="67">
        <v>3058</v>
      </c>
      <c r="K15" s="67">
        <v>7805</v>
      </c>
      <c r="L15" s="67">
        <v>1317</v>
      </c>
      <c r="M15" s="67">
        <v>90120</v>
      </c>
      <c r="N15" s="67">
        <v>488</v>
      </c>
    </row>
    <row r="16" spans="1:16" ht="17.25" customHeight="1" x14ac:dyDescent="0.2">
      <c r="A16" s="396" t="s">
        <v>263</v>
      </c>
      <c r="B16" s="396"/>
      <c r="C16" s="396"/>
      <c r="D16" s="396"/>
      <c r="E16" s="80">
        <f t="shared" si="0"/>
        <v>82809</v>
      </c>
      <c r="F16" s="67">
        <v>27588</v>
      </c>
      <c r="G16" s="157" t="s">
        <v>155</v>
      </c>
      <c r="H16" s="67">
        <v>1396</v>
      </c>
      <c r="I16" s="67">
        <v>29510</v>
      </c>
      <c r="J16" s="67">
        <v>0</v>
      </c>
      <c r="K16" s="67">
        <v>8735</v>
      </c>
      <c r="L16" s="67">
        <v>0</v>
      </c>
      <c r="M16" s="67">
        <v>15580</v>
      </c>
      <c r="N16" s="72" t="s">
        <v>688</v>
      </c>
      <c r="P16" s="206"/>
    </row>
    <row r="17" spans="1:26" ht="23.25" customHeight="1" x14ac:dyDescent="0.2">
      <c r="A17" s="432" t="s">
        <v>8</v>
      </c>
      <c r="B17" s="333"/>
      <c r="C17" s="333"/>
      <c r="D17" s="333"/>
      <c r="E17" s="80">
        <f t="shared" si="0"/>
        <v>5123371</v>
      </c>
      <c r="F17" s="65">
        <f>SUM(F18:F23)</f>
        <v>2725184</v>
      </c>
      <c r="G17" s="65"/>
      <c r="H17" s="65">
        <f t="shared" ref="H17:N17" si="2">SUM(H18:H23)</f>
        <v>455797</v>
      </c>
      <c r="I17" s="65">
        <f t="shared" si="2"/>
        <v>154995</v>
      </c>
      <c r="J17" s="65">
        <f t="shared" si="2"/>
        <v>19109</v>
      </c>
      <c r="K17" s="65">
        <f t="shared" si="2"/>
        <v>217805</v>
      </c>
      <c r="L17" s="65">
        <f t="shared" si="2"/>
        <v>156844</v>
      </c>
      <c r="M17" s="65">
        <f t="shared" si="2"/>
        <v>1389913</v>
      </c>
      <c r="N17" s="65">
        <f t="shared" si="2"/>
        <v>3724</v>
      </c>
    </row>
    <row r="18" spans="1:26" ht="23.25" customHeight="1" x14ac:dyDescent="0.2">
      <c r="A18" s="383" t="s">
        <v>92</v>
      </c>
      <c r="B18" s="384"/>
      <c r="C18" s="384"/>
      <c r="D18" s="384"/>
      <c r="E18" s="80">
        <f t="shared" si="0"/>
        <v>3404040</v>
      </c>
      <c r="F18" s="67">
        <v>1688051</v>
      </c>
      <c r="G18" s="67"/>
      <c r="H18" s="67">
        <v>276152</v>
      </c>
      <c r="I18" s="67">
        <v>94678</v>
      </c>
      <c r="J18" s="67">
        <v>11508</v>
      </c>
      <c r="K18" s="67">
        <v>171548</v>
      </c>
      <c r="L18" s="67">
        <v>133668</v>
      </c>
      <c r="M18" s="67">
        <v>1025760</v>
      </c>
      <c r="N18" s="67">
        <v>2675</v>
      </c>
    </row>
    <row r="19" spans="1:26" ht="17.25" customHeight="1" x14ac:dyDescent="0.2">
      <c r="A19" s="383" t="s">
        <v>3</v>
      </c>
      <c r="B19" s="384"/>
      <c r="C19" s="384"/>
      <c r="D19" s="384"/>
      <c r="E19" s="80">
        <f t="shared" si="0"/>
        <v>212650</v>
      </c>
      <c r="F19" s="67">
        <v>107506</v>
      </c>
      <c r="G19" s="67"/>
      <c r="H19" s="67">
        <v>24141</v>
      </c>
      <c r="I19" s="67">
        <v>5313</v>
      </c>
      <c r="J19" s="67">
        <v>0</v>
      </c>
      <c r="K19" s="67">
        <v>4556</v>
      </c>
      <c r="L19" s="67">
        <v>0</v>
      </c>
      <c r="M19" s="67">
        <v>70534</v>
      </c>
      <c r="N19" s="67">
        <v>600</v>
      </c>
    </row>
    <row r="20" spans="1:26" ht="17.25" customHeight="1" x14ac:dyDescent="0.2">
      <c r="A20" s="396" t="s">
        <v>4</v>
      </c>
      <c r="B20" s="384"/>
      <c r="C20" s="384"/>
      <c r="D20" s="384"/>
      <c r="E20" s="80">
        <f t="shared" si="0"/>
        <v>199436</v>
      </c>
      <c r="F20" s="67">
        <v>116548</v>
      </c>
      <c r="G20" s="67"/>
      <c r="H20" s="67">
        <v>26718</v>
      </c>
      <c r="I20" s="67">
        <v>4621</v>
      </c>
      <c r="J20" s="67">
        <v>635</v>
      </c>
      <c r="K20" s="67">
        <v>6387</v>
      </c>
      <c r="L20" s="67">
        <v>2152</v>
      </c>
      <c r="M20" s="67">
        <v>42375</v>
      </c>
      <c r="N20" s="67">
        <v>0</v>
      </c>
    </row>
    <row r="21" spans="1:26" ht="17.25" customHeight="1" x14ac:dyDescent="0.2">
      <c r="A21" s="396" t="s">
        <v>6</v>
      </c>
      <c r="B21" s="384"/>
      <c r="C21" s="384"/>
      <c r="D21" s="384"/>
      <c r="E21" s="80">
        <f t="shared" si="0"/>
        <v>859778</v>
      </c>
      <c r="F21" s="67">
        <v>551270</v>
      </c>
      <c r="G21" s="67"/>
      <c r="H21" s="67">
        <v>95908</v>
      </c>
      <c r="I21" s="67">
        <v>17940</v>
      </c>
      <c r="J21" s="67">
        <v>4141</v>
      </c>
      <c r="K21" s="67">
        <v>19785</v>
      </c>
      <c r="L21" s="67">
        <v>19707</v>
      </c>
      <c r="M21" s="67">
        <v>151027</v>
      </c>
      <c r="N21" s="67">
        <v>0</v>
      </c>
    </row>
    <row r="22" spans="1:26" ht="17.25" customHeight="1" x14ac:dyDescent="0.2">
      <c r="A22" s="396" t="s">
        <v>7</v>
      </c>
      <c r="B22" s="384"/>
      <c r="C22" s="384"/>
      <c r="D22" s="384"/>
      <c r="E22" s="80">
        <f t="shared" si="0"/>
        <v>385792</v>
      </c>
      <c r="F22" s="67">
        <v>242527</v>
      </c>
      <c r="G22" s="67"/>
      <c r="H22" s="67">
        <v>31503</v>
      </c>
      <c r="I22" s="67">
        <v>12400</v>
      </c>
      <c r="J22" s="67">
        <v>2825</v>
      </c>
      <c r="K22" s="67">
        <v>6930</v>
      </c>
      <c r="L22" s="67">
        <v>1317</v>
      </c>
      <c r="M22" s="67">
        <v>87841</v>
      </c>
      <c r="N22" s="67">
        <v>449</v>
      </c>
    </row>
    <row r="23" spans="1:26" ht="17.25" customHeight="1" x14ac:dyDescent="0.2">
      <c r="A23" s="396" t="s">
        <v>263</v>
      </c>
      <c r="B23" s="396"/>
      <c r="C23" s="396"/>
      <c r="D23" s="396"/>
      <c r="E23" s="80">
        <f t="shared" si="0"/>
        <v>61675</v>
      </c>
      <c r="F23" s="67">
        <v>19282</v>
      </c>
      <c r="G23" s="157" t="s">
        <v>155</v>
      </c>
      <c r="H23" s="67">
        <v>1375</v>
      </c>
      <c r="I23" s="67">
        <v>20043</v>
      </c>
      <c r="J23" s="67">
        <v>0</v>
      </c>
      <c r="K23" s="67">
        <v>8599</v>
      </c>
      <c r="L23" s="67">
        <v>0</v>
      </c>
      <c r="M23" s="67">
        <v>12376</v>
      </c>
      <c r="N23" s="72" t="s">
        <v>688</v>
      </c>
    </row>
    <row r="24" spans="1:26" ht="17.25" customHeight="1" x14ac:dyDescent="0.2">
      <c r="A24" s="335"/>
      <c r="B24" s="335"/>
      <c r="C24" s="335"/>
      <c r="D24" s="335"/>
      <c r="E24" s="61"/>
      <c r="F24" s="61"/>
      <c r="G24" s="61"/>
      <c r="H24" s="61"/>
      <c r="I24" s="61"/>
      <c r="J24" s="70"/>
      <c r="K24" s="70"/>
      <c r="L24" s="70"/>
      <c r="M24" s="70"/>
      <c r="N24" s="70"/>
    </row>
    <row r="25" spans="1:26" ht="11.25" customHeight="1" x14ac:dyDescent="0.2">
      <c r="A25" s="71"/>
      <c r="B25" s="71"/>
      <c r="C25" s="71"/>
      <c r="D25" s="71"/>
      <c r="F25" s="71"/>
      <c r="G25" s="71"/>
      <c r="H25" s="71"/>
      <c r="I25" s="71"/>
      <c r="J25" s="71"/>
      <c r="K25" s="71"/>
      <c r="L25" s="71"/>
      <c r="M25" s="71"/>
      <c r="N25" s="72"/>
    </row>
    <row r="26" spans="1:26" ht="11.25" customHeight="1" x14ac:dyDescent="0.2">
      <c r="A26" s="129" t="s">
        <v>145</v>
      </c>
      <c r="B26" s="71"/>
      <c r="D26" s="433" t="s">
        <v>730</v>
      </c>
      <c r="E26" s="433"/>
      <c r="F26" s="433"/>
      <c r="G26" s="433"/>
      <c r="H26" s="433"/>
      <c r="I26" s="433"/>
      <c r="J26" s="433"/>
      <c r="K26" s="433"/>
      <c r="L26" s="433"/>
      <c r="M26" s="433"/>
      <c r="N26" s="433"/>
      <c r="O26" s="85"/>
    </row>
    <row r="27" spans="1:26" ht="11.25" customHeight="1" x14ac:dyDescent="0.2">
      <c r="A27" s="46" t="s">
        <v>154</v>
      </c>
      <c r="C27" s="71"/>
      <c r="D27" s="434" t="s">
        <v>780</v>
      </c>
      <c r="E27" s="434"/>
      <c r="F27" s="434"/>
      <c r="G27" s="434"/>
      <c r="H27" s="434"/>
      <c r="I27" s="434"/>
      <c r="J27" s="434"/>
      <c r="K27" s="434"/>
      <c r="L27" s="434"/>
      <c r="M27" s="434"/>
      <c r="N27" s="434"/>
      <c r="O27" s="12"/>
      <c r="P27" s="11"/>
      <c r="Q27" s="11"/>
    </row>
    <row r="28" spans="1:26" ht="11.25" customHeight="1" x14ac:dyDescent="0.2">
      <c r="A28" s="71"/>
      <c r="B28" s="71"/>
      <c r="C28" s="71"/>
      <c r="D28" s="434"/>
      <c r="E28" s="434"/>
      <c r="F28" s="434"/>
      <c r="G28" s="434"/>
      <c r="H28" s="434"/>
      <c r="I28" s="434"/>
      <c r="J28" s="434"/>
      <c r="K28" s="434"/>
      <c r="L28" s="434"/>
      <c r="M28" s="434"/>
      <c r="N28" s="434"/>
      <c r="O28" s="12"/>
      <c r="P28" s="11"/>
      <c r="Q28" s="11"/>
    </row>
    <row r="29" spans="1:26" ht="11.25" customHeight="1" x14ac:dyDescent="0.2">
      <c r="A29" s="71" t="s">
        <v>155</v>
      </c>
      <c r="C29" s="69"/>
      <c r="D29" s="344" t="s">
        <v>729</v>
      </c>
      <c r="E29" s="344"/>
      <c r="F29" s="344"/>
      <c r="G29" s="344"/>
      <c r="H29" s="344"/>
      <c r="I29" s="344"/>
      <c r="J29" s="344"/>
      <c r="K29" s="344"/>
      <c r="L29" s="344"/>
      <c r="M29" s="344"/>
      <c r="N29" s="344"/>
      <c r="O29" s="12"/>
      <c r="P29" s="11"/>
      <c r="Q29" s="11"/>
    </row>
    <row r="30" spans="1:26" ht="11.25" customHeight="1" x14ac:dyDescent="0.2">
      <c r="A30" s="71"/>
      <c r="B30" s="69"/>
      <c r="C30" s="69"/>
      <c r="D30" s="344"/>
      <c r="E30" s="344"/>
      <c r="F30" s="344"/>
      <c r="G30" s="344"/>
      <c r="H30" s="344"/>
      <c r="I30" s="344"/>
      <c r="J30" s="344"/>
      <c r="K30" s="344"/>
      <c r="L30" s="344"/>
      <c r="M30" s="344"/>
      <c r="N30" s="344"/>
      <c r="O30" s="12"/>
      <c r="P30" s="11"/>
      <c r="Q30" s="11"/>
    </row>
    <row r="31" spans="1:26" x14ac:dyDescent="0.2">
      <c r="A31" s="73" t="s">
        <v>144</v>
      </c>
      <c r="B31" s="71"/>
      <c r="C31" s="71"/>
      <c r="D31" s="382" t="s">
        <v>721</v>
      </c>
      <c r="E31" s="364"/>
      <c r="F31" s="364"/>
      <c r="G31" s="364"/>
      <c r="H31" s="364"/>
      <c r="I31" s="364"/>
      <c r="J31" s="364"/>
      <c r="K31" s="364"/>
      <c r="L31" s="364"/>
      <c r="M31" s="364"/>
      <c r="N31" s="364"/>
      <c r="O31" s="8"/>
      <c r="P31" s="10"/>
      <c r="Q31" s="10"/>
      <c r="R31" s="10"/>
      <c r="S31" s="10"/>
      <c r="T31" s="10"/>
      <c r="U31" s="10"/>
      <c r="V31" s="10"/>
      <c r="W31" s="10"/>
      <c r="X31" s="10"/>
      <c r="Y31" s="10"/>
      <c r="Z31" s="10"/>
    </row>
    <row r="32" spans="1:26" x14ac:dyDescent="0.2">
      <c r="A32" s="73"/>
      <c r="B32" s="71"/>
      <c r="C32" s="71"/>
      <c r="D32" s="364"/>
      <c r="E32" s="364"/>
      <c r="F32" s="364"/>
      <c r="G32" s="364"/>
      <c r="H32" s="364"/>
      <c r="I32" s="364"/>
      <c r="J32" s="364"/>
      <c r="K32" s="364"/>
      <c r="L32" s="364"/>
      <c r="M32" s="364"/>
      <c r="N32" s="364"/>
      <c r="O32" s="8"/>
      <c r="P32" s="71"/>
      <c r="Q32" s="71"/>
      <c r="R32" s="71"/>
      <c r="S32" s="71"/>
      <c r="T32" s="71"/>
      <c r="U32" s="71"/>
      <c r="V32" s="71"/>
      <c r="W32" s="71"/>
      <c r="X32" s="71"/>
      <c r="Y32" s="71"/>
      <c r="Z32" s="71"/>
    </row>
    <row r="33" spans="1:26" ht="11.25" customHeight="1" x14ac:dyDescent="0.2">
      <c r="A33" s="73"/>
      <c r="B33" s="71"/>
      <c r="C33" s="71"/>
      <c r="D33" s="382" t="s">
        <v>720</v>
      </c>
      <c r="E33" s="364"/>
      <c r="F33" s="364"/>
      <c r="G33" s="364"/>
      <c r="H33" s="364"/>
      <c r="I33" s="364"/>
      <c r="J33" s="364"/>
      <c r="K33" s="364"/>
      <c r="L33" s="364"/>
      <c r="M33" s="364"/>
      <c r="N33" s="364"/>
      <c r="O33" s="8"/>
      <c r="P33" s="71"/>
      <c r="Q33" s="71"/>
      <c r="R33" s="71"/>
      <c r="S33" s="71"/>
      <c r="T33" s="71"/>
      <c r="U33" s="71"/>
      <c r="V33" s="71"/>
      <c r="W33" s="71"/>
      <c r="X33" s="71"/>
      <c r="Y33" s="71"/>
      <c r="Z33" s="71"/>
    </row>
    <row r="34" spans="1:26" x14ac:dyDescent="0.2">
      <c r="A34" s="73"/>
      <c r="B34" s="71"/>
      <c r="C34" s="71"/>
      <c r="D34" s="364"/>
      <c r="E34" s="364"/>
      <c r="F34" s="364"/>
      <c r="G34" s="364"/>
      <c r="H34" s="364"/>
      <c r="I34" s="364"/>
      <c r="J34" s="364"/>
      <c r="K34" s="364"/>
      <c r="L34" s="364"/>
      <c r="M34" s="364"/>
      <c r="N34" s="364"/>
      <c r="O34" s="8"/>
      <c r="P34" s="71"/>
      <c r="Q34" s="71"/>
      <c r="R34" s="71"/>
      <c r="S34" s="71"/>
      <c r="T34" s="71"/>
      <c r="U34" s="71"/>
      <c r="V34" s="71"/>
      <c r="W34" s="71"/>
      <c r="X34" s="71"/>
      <c r="Y34" s="71"/>
      <c r="Z34" s="71"/>
    </row>
    <row r="35" spans="1:26" ht="11.25" customHeight="1" x14ac:dyDescent="0.2">
      <c r="A35" s="73"/>
      <c r="B35" s="71"/>
      <c r="C35" s="71"/>
      <c r="D35" s="382" t="s">
        <v>719</v>
      </c>
      <c r="E35" s="364"/>
      <c r="F35" s="364"/>
      <c r="G35" s="364"/>
      <c r="H35" s="364"/>
      <c r="I35" s="364"/>
      <c r="J35" s="364"/>
      <c r="K35" s="364"/>
      <c r="L35" s="364"/>
      <c r="M35" s="364"/>
      <c r="N35" s="364"/>
      <c r="O35" s="8"/>
    </row>
    <row r="36" spans="1:26" x14ac:dyDescent="0.2">
      <c r="A36" s="73"/>
      <c r="B36" s="71"/>
      <c r="C36" s="71"/>
      <c r="D36" s="364"/>
      <c r="E36" s="364"/>
      <c r="F36" s="364"/>
      <c r="G36" s="364"/>
      <c r="H36" s="364"/>
      <c r="I36" s="364"/>
      <c r="J36" s="364"/>
      <c r="K36" s="364"/>
      <c r="L36" s="364"/>
      <c r="M36" s="364"/>
      <c r="N36" s="364"/>
      <c r="O36" s="8"/>
    </row>
    <row r="37" spans="1:26" x14ac:dyDescent="0.2">
      <c r="A37" s="73"/>
      <c r="B37" s="71"/>
      <c r="C37" s="71"/>
      <c r="D37" s="345" t="s">
        <v>718</v>
      </c>
      <c r="E37" s="381"/>
      <c r="F37" s="381"/>
      <c r="G37" s="381"/>
      <c r="H37" s="381"/>
      <c r="I37" s="381"/>
      <c r="J37" s="381"/>
      <c r="K37" s="381"/>
      <c r="L37" s="381"/>
      <c r="M37" s="381"/>
      <c r="N37" s="381"/>
      <c r="O37" s="85"/>
    </row>
    <row r="38" spans="1:26" x14ac:dyDescent="0.2">
      <c r="A38" s="73"/>
      <c r="B38" s="71"/>
      <c r="C38" s="71"/>
      <c r="D38" s="345" t="s">
        <v>717</v>
      </c>
      <c r="E38" s="381"/>
      <c r="F38" s="381"/>
      <c r="G38" s="381"/>
      <c r="H38" s="381"/>
      <c r="I38" s="381"/>
      <c r="J38" s="381"/>
      <c r="K38" s="381"/>
      <c r="L38" s="381"/>
      <c r="M38" s="381"/>
      <c r="N38" s="381"/>
      <c r="O38" s="9"/>
    </row>
    <row r="39" spans="1:26" x14ac:dyDescent="0.2">
      <c r="A39" s="73"/>
      <c r="B39" s="71"/>
      <c r="C39" s="71"/>
      <c r="D39" s="345" t="s">
        <v>716</v>
      </c>
      <c r="E39" s="381"/>
      <c r="F39" s="381"/>
      <c r="G39" s="381"/>
      <c r="H39" s="381"/>
      <c r="I39" s="381"/>
      <c r="J39" s="381"/>
      <c r="K39" s="381"/>
      <c r="L39" s="381"/>
      <c r="M39" s="381"/>
      <c r="N39" s="381"/>
      <c r="O39" s="85"/>
    </row>
    <row r="40" spans="1:26" x14ac:dyDescent="0.2">
      <c r="A40" s="73"/>
      <c r="B40" s="71"/>
      <c r="C40" s="71"/>
      <c r="D40" s="345" t="s">
        <v>715</v>
      </c>
      <c r="E40" s="381"/>
      <c r="F40" s="381"/>
      <c r="G40" s="381"/>
      <c r="H40" s="381"/>
      <c r="I40" s="381"/>
      <c r="J40" s="381"/>
      <c r="K40" s="381"/>
      <c r="L40" s="381"/>
      <c r="M40" s="381"/>
      <c r="N40" s="381"/>
      <c r="O40" s="85"/>
    </row>
    <row r="41" spans="1:26" x14ac:dyDescent="0.2">
      <c r="A41" s="73"/>
      <c r="B41" s="71"/>
      <c r="C41" s="71"/>
      <c r="D41" s="345" t="s">
        <v>714</v>
      </c>
      <c r="E41" s="381"/>
      <c r="F41" s="381"/>
      <c r="G41" s="381"/>
      <c r="H41" s="381"/>
      <c r="I41" s="381"/>
      <c r="J41" s="381"/>
      <c r="K41" s="381"/>
      <c r="L41" s="381"/>
      <c r="M41" s="381"/>
      <c r="N41" s="381"/>
      <c r="O41" s="85"/>
    </row>
    <row r="42" spans="1:26" ht="11.25" customHeight="1" x14ac:dyDescent="0.2">
      <c r="A42" s="73"/>
      <c r="B42" s="71"/>
      <c r="C42" s="71"/>
      <c r="D42" s="364" t="s">
        <v>762</v>
      </c>
      <c r="E42" s="364"/>
      <c r="F42" s="364"/>
      <c r="G42" s="364"/>
      <c r="H42" s="364"/>
      <c r="I42" s="364"/>
      <c r="J42" s="364"/>
      <c r="K42" s="364"/>
      <c r="L42" s="364"/>
      <c r="M42" s="364"/>
      <c r="N42" s="364"/>
    </row>
    <row r="43" spans="1:26" x14ac:dyDescent="0.2">
      <c r="A43" s="71"/>
      <c r="B43" s="71"/>
      <c r="C43" s="71"/>
      <c r="D43" s="364"/>
      <c r="E43" s="364"/>
      <c r="F43" s="364"/>
      <c r="G43" s="364"/>
      <c r="H43" s="364"/>
      <c r="I43" s="364"/>
      <c r="J43" s="364"/>
      <c r="K43" s="364"/>
      <c r="L43" s="364"/>
      <c r="M43" s="364"/>
      <c r="N43" s="364"/>
    </row>
    <row r="44" spans="1:26" ht="11.25" customHeight="1" x14ac:dyDescent="0.2">
      <c r="A44" s="73"/>
      <c r="B44" s="71"/>
      <c r="C44" s="71"/>
      <c r="D44" s="346" t="s">
        <v>713</v>
      </c>
      <c r="E44" s="339"/>
      <c r="F44" s="339"/>
      <c r="G44" s="339"/>
      <c r="H44" s="339"/>
      <c r="I44" s="339"/>
      <c r="J44" s="339"/>
      <c r="K44" s="339"/>
      <c r="L44" s="339"/>
      <c r="M44" s="339"/>
      <c r="N44" s="339"/>
      <c r="O44" s="69"/>
      <c r="P44" s="69"/>
      <c r="Q44" s="69"/>
    </row>
    <row r="45" spans="1:26" hidden="1" x14ac:dyDescent="0.2">
      <c r="A45" s="74" t="s">
        <v>153</v>
      </c>
    </row>
  </sheetData>
  <mergeCells count="33">
    <mergeCell ref="A22:D22"/>
    <mergeCell ref="D26:N26"/>
    <mergeCell ref="D27:N28"/>
    <mergeCell ref="D44:N44"/>
    <mergeCell ref="D31:N32"/>
    <mergeCell ref="D33:N34"/>
    <mergeCell ref="D35:N36"/>
    <mergeCell ref="D42:N43"/>
    <mergeCell ref="D37:N37"/>
    <mergeCell ref="D38:N38"/>
    <mergeCell ref="D41:N41"/>
    <mergeCell ref="D40:N40"/>
    <mergeCell ref="A2:L2"/>
    <mergeCell ref="A3:L3"/>
    <mergeCell ref="A4:L4"/>
    <mergeCell ref="A5:L5"/>
    <mergeCell ref="A8:D8"/>
    <mergeCell ref="A10:D10"/>
    <mergeCell ref="A11:D11"/>
    <mergeCell ref="A14:D14"/>
    <mergeCell ref="A16:D16"/>
    <mergeCell ref="D39:N39"/>
    <mergeCell ref="A23:D23"/>
    <mergeCell ref="A24:D24"/>
    <mergeCell ref="A17:D17"/>
    <mergeCell ref="A18:D18"/>
    <mergeCell ref="A19:D19"/>
    <mergeCell ref="D29:N30"/>
    <mergeCell ref="A15:D15"/>
    <mergeCell ref="A13:D13"/>
    <mergeCell ref="A12:D12"/>
    <mergeCell ref="A20:D20"/>
    <mergeCell ref="A21:D21"/>
  </mergeCells>
  <hyperlinks>
    <hyperlink ref="N2" location="Índice!A1" tooltip="Ir a Índice" display="Índice!A1"/>
  </hyperlinks>
  <pageMargins left="0.78740157480314965" right="0.59055118110236227" top="0.88541666666666663" bottom="0.86614173228346458" header="0" footer="0.39370078740157499"/>
  <pageSetup orientation="portrait" r:id="rId1"/>
  <headerFooter alignWithMargins="0">
    <oddHeader>&amp;L&amp;"Arial,Negrita"&amp;12&amp;K000080INEGI. Anuario estadístico y geográfico de Veracruz de Ignacio de la Llave 2014. 
Componente Salud</oddHeader>
    <oddFooter>&amp;R&amp;P/&amp;N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N43"/>
  <sheetViews>
    <sheetView view="pageLayout" zoomScaleNormal="100" workbookViewId="0">
      <selection activeCell="D6" sqref="D6"/>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17.5" style="46" customWidth="1"/>
    <col min="5" max="5" width="14" style="47" customWidth="1"/>
    <col min="6" max="6" width="12.33203125" style="46" customWidth="1"/>
    <col min="7" max="7" width="12" style="46" customWidth="1"/>
    <col min="8" max="9" width="13" style="46" customWidth="1"/>
    <col min="10" max="10" width="13.33203125" style="46" customWidth="1"/>
    <col min="11" max="11" width="13.5" style="46" customWidth="1"/>
    <col min="12" max="16384" width="0" style="46" hidden="1"/>
  </cols>
  <sheetData>
    <row r="1" spans="1:13" ht="11.25" customHeight="1" x14ac:dyDescent="0.2"/>
    <row r="2" spans="1:13" ht="12.75" x14ac:dyDescent="0.2">
      <c r="A2" s="327" t="s">
        <v>733</v>
      </c>
      <c r="B2" s="380"/>
      <c r="C2" s="380"/>
      <c r="D2" s="380"/>
      <c r="E2" s="380"/>
      <c r="F2" s="380"/>
      <c r="G2" s="380"/>
      <c r="H2" s="380"/>
      <c r="I2" s="380"/>
      <c r="J2" s="380"/>
      <c r="K2" s="41" t="s">
        <v>121</v>
      </c>
      <c r="L2" s="46" t="s">
        <v>153</v>
      </c>
      <c r="M2" s="1"/>
    </row>
    <row r="3" spans="1:13" ht="12.75" x14ac:dyDescent="0.2">
      <c r="A3" s="327" t="s">
        <v>309</v>
      </c>
      <c r="B3" s="380"/>
      <c r="C3" s="380"/>
      <c r="D3" s="380"/>
      <c r="E3" s="380"/>
      <c r="F3" s="380"/>
      <c r="G3" s="380"/>
      <c r="H3" s="380"/>
      <c r="I3" s="380"/>
      <c r="J3" s="380"/>
      <c r="K3" s="76"/>
      <c r="M3" s="1"/>
    </row>
    <row r="4" spans="1:13" ht="12.75" x14ac:dyDescent="0.2">
      <c r="A4" s="327" t="s">
        <v>870</v>
      </c>
      <c r="B4" s="380"/>
      <c r="C4" s="380"/>
      <c r="D4" s="380"/>
      <c r="E4" s="380"/>
      <c r="F4" s="380"/>
      <c r="G4" s="380"/>
      <c r="H4" s="380"/>
      <c r="I4" s="380"/>
      <c r="J4" s="380"/>
      <c r="K4" s="76"/>
      <c r="M4" s="2"/>
    </row>
    <row r="5" spans="1:13" ht="12.75" x14ac:dyDescent="0.2">
      <c r="A5" s="328" t="s">
        <v>849</v>
      </c>
      <c r="B5" s="362"/>
      <c r="C5" s="362"/>
      <c r="D5" s="362"/>
      <c r="E5" s="362"/>
      <c r="F5" s="362"/>
      <c r="G5" s="362"/>
      <c r="H5" s="362"/>
      <c r="I5" s="362"/>
      <c r="J5" s="362"/>
      <c r="K5" s="76"/>
    </row>
    <row r="6" spans="1:13" x14ac:dyDescent="0.2">
      <c r="A6" s="52"/>
      <c r="B6" s="52"/>
      <c r="C6" s="52"/>
      <c r="D6" s="52"/>
      <c r="E6" s="53"/>
      <c r="F6" s="53"/>
      <c r="G6" s="53"/>
      <c r="H6" s="53"/>
      <c r="I6" s="52"/>
      <c r="J6" s="52"/>
      <c r="K6" s="52"/>
    </row>
    <row r="7" spans="1:13" ht="1.5" customHeight="1" x14ac:dyDescent="0.2"/>
    <row r="8" spans="1:13" x14ac:dyDescent="0.2">
      <c r="A8" s="330" t="s">
        <v>94</v>
      </c>
      <c r="B8" s="330"/>
      <c r="C8" s="330"/>
      <c r="D8" s="330"/>
      <c r="E8" s="55" t="s">
        <v>172</v>
      </c>
      <c r="F8" s="58" t="s">
        <v>158</v>
      </c>
      <c r="G8" s="58" t="s">
        <v>159</v>
      </c>
      <c r="H8" s="59" t="s">
        <v>726</v>
      </c>
      <c r="I8" s="58" t="s">
        <v>160</v>
      </c>
      <c r="J8" s="59" t="s">
        <v>725</v>
      </c>
      <c r="K8" s="59" t="s">
        <v>723</v>
      </c>
    </row>
    <row r="9" spans="1:13" ht="1.5" customHeight="1" x14ac:dyDescent="0.2">
      <c r="A9" s="54"/>
      <c r="B9" s="54"/>
      <c r="C9" s="54"/>
      <c r="D9" s="54"/>
      <c r="E9" s="61"/>
      <c r="F9" s="61"/>
      <c r="G9" s="61"/>
      <c r="H9" s="61"/>
      <c r="I9" s="54"/>
      <c r="J9" s="54"/>
      <c r="K9" s="61"/>
    </row>
    <row r="10" spans="1:13" ht="23.25" customHeight="1" x14ac:dyDescent="0.2">
      <c r="A10" s="332" t="s">
        <v>321</v>
      </c>
      <c r="B10" s="333"/>
      <c r="C10" s="333"/>
      <c r="D10" s="333"/>
      <c r="E10" s="80">
        <f t="shared" ref="E10:E27" si="0">SUM(F10:K10)</f>
        <v>2824415</v>
      </c>
      <c r="F10" s="65">
        <f t="shared" ref="F10:K10" si="1">SUM(F11:F18)</f>
        <v>2478529</v>
      </c>
      <c r="G10" s="65">
        <f t="shared" si="1"/>
        <v>124932</v>
      </c>
      <c r="H10" s="65">
        <f t="shared" si="1"/>
        <v>57943</v>
      </c>
      <c r="I10" s="65">
        <f t="shared" si="1"/>
        <v>14102</v>
      </c>
      <c r="J10" s="65">
        <f t="shared" si="1"/>
        <v>72539</v>
      </c>
      <c r="K10" s="65">
        <f t="shared" si="1"/>
        <v>76370</v>
      </c>
    </row>
    <row r="11" spans="1:13" ht="23.25" customHeight="1" x14ac:dyDescent="0.2">
      <c r="A11" s="396" t="s">
        <v>11</v>
      </c>
      <c r="B11" s="384"/>
      <c r="C11" s="384"/>
      <c r="D11" s="384"/>
      <c r="E11" s="80">
        <f t="shared" si="0"/>
        <v>1667509</v>
      </c>
      <c r="F11" s="67">
        <v>1644815</v>
      </c>
      <c r="G11" s="67">
        <v>7932</v>
      </c>
      <c r="H11" s="67">
        <v>404</v>
      </c>
      <c r="I11" s="67">
        <v>0</v>
      </c>
      <c r="J11" s="67">
        <v>14358</v>
      </c>
      <c r="K11" s="72" t="s">
        <v>688</v>
      </c>
    </row>
    <row r="12" spans="1:13" ht="17.25" customHeight="1" x14ac:dyDescent="0.2">
      <c r="A12" s="396" t="s">
        <v>96</v>
      </c>
      <c r="B12" s="384"/>
      <c r="C12" s="384"/>
      <c r="D12" s="384"/>
      <c r="E12" s="80">
        <f t="shared" si="0"/>
        <v>749343</v>
      </c>
      <c r="F12" s="13">
        <v>539218</v>
      </c>
      <c r="G12" s="67">
        <v>99186</v>
      </c>
      <c r="H12" s="67">
        <v>10338</v>
      </c>
      <c r="I12" s="67">
        <v>8904</v>
      </c>
      <c r="J12" s="67">
        <v>29935</v>
      </c>
      <c r="K12" s="72">
        <v>61762</v>
      </c>
    </row>
    <row r="13" spans="1:13" ht="17.25" customHeight="1" x14ac:dyDescent="0.2">
      <c r="A13" s="396" t="s">
        <v>97</v>
      </c>
      <c r="B13" s="384"/>
      <c r="C13" s="384"/>
      <c r="D13" s="384"/>
      <c r="E13" s="80">
        <f t="shared" si="0"/>
        <v>176809</v>
      </c>
      <c r="F13" s="67">
        <v>140063</v>
      </c>
      <c r="G13" s="67">
        <v>10041</v>
      </c>
      <c r="H13" s="72" t="s">
        <v>688</v>
      </c>
      <c r="I13" s="67">
        <v>4916</v>
      </c>
      <c r="J13" s="67">
        <v>21789</v>
      </c>
      <c r="K13" s="72" t="s">
        <v>688</v>
      </c>
    </row>
    <row r="14" spans="1:13" ht="17.25" customHeight="1" x14ac:dyDescent="0.2">
      <c r="A14" s="396" t="s">
        <v>12</v>
      </c>
      <c r="B14" s="384"/>
      <c r="C14" s="384"/>
      <c r="D14" s="384"/>
      <c r="E14" s="80">
        <f t="shared" si="0"/>
        <v>35011</v>
      </c>
      <c r="F14" s="67">
        <v>28988</v>
      </c>
      <c r="G14" s="67">
        <v>2493</v>
      </c>
      <c r="H14" s="67">
        <v>2731</v>
      </c>
      <c r="I14" s="67">
        <v>0</v>
      </c>
      <c r="J14" s="67">
        <v>799</v>
      </c>
      <c r="K14" s="72" t="s">
        <v>688</v>
      </c>
    </row>
    <row r="15" spans="1:13" ht="17.25" customHeight="1" x14ac:dyDescent="0.2">
      <c r="A15" s="396" t="s">
        <v>95</v>
      </c>
      <c r="B15" s="384"/>
      <c r="C15" s="384"/>
      <c r="D15" s="384"/>
      <c r="E15" s="80">
        <f t="shared" si="0"/>
        <v>40382</v>
      </c>
      <c r="F15" s="67">
        <v>0</v>
      </c>
      <c r="G15" s="67">
        <v>3172</v>
      </c>
      <c r="H15" s="67">
        <v>37210</v>
      </c>
      <c r="I15" s="67">
        <v>0</v>
      </c>
      <c r="J15" s="67">
        <v>0</v>
      </c>
      <c r="K15" s="72" t="s">
        <v>688</v>
      </c>
    </row>
    <row r="16" spans="1:13" ht="17.25" customHeight="1" x14ac:dyDescent="0.2">
      <c r="A16" s="396" t="s">
        <v>258</v>
      </c>
      <c r="B16" s="384"/>
      <c r="C16" s="384"/>
      <c r="D16" s="384"/>
      <c r="E16" s="80">
        <f t="shared" si="0"/>
        <v>66323</v>
      </c>
      <c r="F16" s="67">
        <v>62506</v>
      </c>
      <c r="G16" s="67">
        <v>0</v>
      </c>
      <c r="H16" s="72" t="s">
        <v>688</v>
      </c>
      <c r="I16" s="67">
        <v>0</v>
      </c>
      <c r="J16" s="67">
        <v>1569</v>
      </c>
      <c r="K16" s="72">
        <v>2248</v>
      </c>
    </row>
    <row r="17" spans="1:11" ht="17.25" customHeight="1" x14ac:dyDescent="0.2">
      <c r="A17" s="396" t="s">
        <v>227</v>
      </c>
      <c r="B17" s="384"/>
      <c r="C17" s="384"/>
      <c r="D17" s="384"/>
      <c r="E17" s="80">
        <f t="shared" si="0"/>
        <v>26952</v>
      </c>
      <c r="F17" s="67">
        <v>9368</v>
      </c>
      <c r="G17" s="67">
        <v>0</v>
      </c>
      <c r="H17" s="67">
        <v>7260</v>
      </c>
      <c r="I17" s="67">
        <v>282</v>
      </c>
      <c r="J17" s="67">
        <v>1987</v>
      </c>
      <c r="K17" s="72">
        <v>8055</v>
      </c>
    </row>
    <row r="18" spans="1:11" ht="17.25" customHeight="1" x14ac:dyDescent="0.2">
      <c r="A18" s="396" t="s">
        <v>263</v>
      </c>
      <c r="B18" s="384"/>
      <c r="C18" s="384"/>
      <c r="D18" s="384"/>
      <c r="E18" s="80">
        <f t="shared" si="0"/>
        <v>62086</v>
      </c>
      <c r="F18" s="67">
        <v>53571</v>
      </c>
      <c r="G18" s="67">
        <v>2108</v>
      </c>
      <c r="H18" s="72" t="s">
        <v>688</v>
      </c>
      <c r="I18" s="67">
        <v>0</v>
      </c>
      <c r="J18" s="67">
        <v>2102</v>
      </c>
      <c r="K18" s="72">
        <v>4305</v>
      </c>
    </row>
    <row r="19" spans="1:11" ht="23.25" customHeight="1" x14ac:dyDescent="0.2">
      <c r="A19" s="432" t="s">
        <v>8</v>
      </c>
      <c r="B19" s="333"/>
      <c r="C19" s="333"/>
      <c r="D19" s="333"/>
      <c r="E19" s="80">
        <f t="shared" si="0"/>
        <v>279966</v>
      </c>
      <c r="F19" s="65">
        <f>SUM(F20:F27)</f>
        <v>207918</v>
      </c>
      <c r="G19" s="65">
        <f>SUM(G20:G27)</f>
        <v>21072</v>
      </c>
      <c r="H19" s="65">
        <f>SUM(H20:H27)</f>
        <v>26183</v>
      </c>
      <c r="I19" s="65">
        <f>SUM(I20:I27)</f>
        <v>8963</v>
      </c>
      <c r="J19" s="65">
        <f>SUM(J20:J27)</f>
        <v>15830</v>
      </c>
      <c r="K19" s="80" t="s">
        <v>688</v>
      </c>
    </row>
    <row r="20" spans="1:11" ht="23.25" customHeight="1" x14ac:dyDescent="0.2">
      <c r="A20" s="396" t="s">
        <v>11</v>
      </c>
      <c r="B20" s="384"/>
      <c r="C20" s="384"/>
      <c r="D20" s="384"/>
      <c r="E20" s="80">
        <f t="shared" si="0"/>
        <v>32661</v>
      </c>
      <c r="F20" s="67">
        <v>29767</v>
      </c>
      <c r="G20" s="67">
        <v>2076</v>
      </c>
      <c r="H20" s="67">
        <v>175</v>
      </c>
      <c r="I20" s="67">
        <v>0</v>
      </c>
      <c r="J20" s="67">
        <v>643</v>
      </c>
      <c r="K20" s="72" t="s">
        <v>688</v>
      </c>
    </row>
    <row r="21" spans="1:11" ht="17.25" customHeight="1" x14ac:dyDescent="0.2">
      <c r="A21" s="396" t="s">
        <v>96</v>
      </c>
      <c r="B21" s="384"/>
      <c r="C21" s="384"/>
      <c r="D21" s="384"/>
      <c r="E21" s="80">
        <f t="shared" si="0"/>
        <v>101907</v>
      </c>
      <c r="F21" s="67">
        <v>75402</v>
      </c>
      <c r="G21" s="67">
        <v>11728</v>
      </c>
      <c r="H21" s="67">
        <v>4621</v>
      </c>
      <c r="I21" s="67">
        <v>5811</v>
      </c>
      <c r="J21" s="67">
        <v>4345</v>
      </c>
      <c r="K21" s="72" t="s">
        <v>688</v>
      </c>
    </row>
    <row r="22" spans="1:11" ht="17.25" customHeight="1" x14ac:dyDescent="0.2">
      <c r="A22" s="396" t="s">
        <v>97</v>
      </c>
      <c r="B22" s="384"/>
      <c r="C22" s="384"/>
      <c r="D22" s="384"/>
      <c r="E22" s="80">
        <f t="shared" si="0"/>
        <v>67419</v>
      </c>
      <c r="F22" s="67">
        <v>55741</v>
      </c>
      <c r="G22" s="67">
        <v>1636</v>
      </c>
      <c r="H22" s="72" t="s">
        <v>688</v>
      </c>
      <c r="I22" s="67">
        <v>3077</v>
      </c>
      <c r="J22" s="67">
        <v>6965</v>
      </c>
      <c r="K22" s="72" t="s">
        <v>688</v>
      </c>
    </row>
    <row r="23" spans="1:11" ht="17.25" customHeight="1" x14ac:dyDescent="0.2">
      <c r="A23" s="396" t="s">
        <v>12</v>
      </c>
      <c r="B23" s="384"/>
      <c r="C23" s="384"/>
      <c r="D23" s="384"/>
      <c r="E23" s="80">
        <f t="shared" si="0"/>
        <v>23567</v>
      </c>
      <c r="F23" s="67">
        <v>20342</v>
      </c>
      <c r="G23" s="67">
        <v>1706</v>
      </c>
      <c r="H23" s="67">
        <v>1427</v>
      </c>
      <c r="I23" s="67">
        <v>0</v>
      </c>
      <c r="J23" s="67">
        <v>92</v>
      </c>
      <c r="K23" s="72" t="s">
        <v>688</v>
      </c>
    </row>
    <row r="24" spans="1:11" ht="17.25" customHeight="1" x14ac:dyDescent="0.2">
      <c r="A24" s="396" t="s">
        <v>95</v>
      </c>
      <c r="B24" s="384"/>
      <c r="C24" s="384"/>
      <c r="D24" s="384"/>
      <c r="E24" s="80">
        <f t="shared" si="0"/>
        <v>19758</v>
      </c>
      <c r="F24" s="67">
        <v>0</v>
      </c>
      <c r="G24" s="67">
        <v>1818</v>
      </c>
      <c r="H24" s="67">
        <v>17940</v>
      </c>
      <c r="I24" s="67">
        <v>0</v>
      </c>
      <c r="J24" s="67">
        <v>0</v>
      </c>
      <c r="K24" s="72" t="s">
        <v>688</v>
      </c>
    </row>
    <row r="25" spans="1:11" ht="17.25" customHeight="1" x14ac:dyDescent="0.2">
      <c r="A25" s="396" t="s">
        <v>258</v>
      </c>
      <c r="B25" s="384"/>
      <c r="C25" s="384"/>
      <c r="D25" s="384"/>
      <c r="E25" s="80">
        <f t="shared" si="0"/>
        <v>5803</v>
      </c>
      <c r="F25" s="67">
        <v>4400</v>
      </c>
      <c r="G25" s="67">
        <v>0</v>
      </c>
      <c r="H25" s="72" t="s">
        <v>688</v>
      </c>
      <c r="I25" s="67">
        <v>0</v>
      </c>
      <c r="J25" s="67">
        <v>1403</v>
      </c>
      <c r="K25" s="72" t="s">
        <v>688</v>
      </c>
    </row>
    <row r="26" spans="1:11" ht="17.25" customHeight="1" x14ac:dyDescent="0.2">
      <c r="A26" s="396" t="s">
        <v>227</v>
      </c>
      <c r="B26" s="384"/>
      <c r="C26" s="384"/>
      <c r="D26" s="384"/>
      <c r="E26" s="80">
        <f t="shared" si="0"/>
        <v>11790</v>
      </c>
      <c r="F26" s="67">
        <v>7894</v>
      </c>
      <c r="G26" s="67">
        <v>0</v>
      </c>
      <c r="H26" s="67">
        <v>2020</v>
      </c>
      <c r="I26" s="67">
        <v>75</v>
      </c>
      <c r="J26" s="67">
        <v>1801</v>
      </c>
      <c r="K26" s="72" t="s">
        <v>688</v>
      </c>
    </row>
    <row r="27" spans="1:11" ht="17.25" customHeight="1" x14ac:dyDescent="0.2">
      <c r="A27" s="396" t="s">
        <v>263</v>
      </c>
      <c r="B27" s="384"/>
      <c r="C27" s="384"/>
      <c r="D27" s="384"/>
      <c r="E27" s="80">
        <f t="shared" si="0"/>
        <v>17061</v>
      </c>
      <c r="F27" s="67">
        <v>14372</v>
      </c>
      <c r="G27" s="67">
        <v>2108</v>
      </c>
      <c r="H27" s="72" t="s">
        <v>688</v>
      </c>
      <c r="I27" s="67">
        <v>0</v>
      </c>
      <c r="J27" s="67">
        <v>581</v>
      </c>
      <c r="K27" s="72" t="s">
        <v>688</v>
      </c>
    </row>
    <row r="28" spans="1:11" ht="17.25" customHeight="1" x14ac:dyDescent="0.2">
      <c r="A28" s="335"/>
      <c r="B28" s="335"/>
      <c r="C28" s="335"/>
      <c r="D28" s="335"/>
      <c r="E28" s="61"/>
      <c r="F28" s="61"/>
      <c r="G28" s="61"/>
      <c r="H28" s="61"/>
      <c r="I28" s="70"/>
      <c r="J28" s="70"/>
      <c r="K28" s="70"/>
    </row>
    <row r="29" spans="1:11" ht="11.25" customHeight="1" x14ac:dyDescent="0.2">
      <c r="A29" s="71"/>
      <c r="B29" s="71"/>
      <c r="C29" s="71"/>
      <c r="D29" s="71"/>
      <c r="F29" s="71"/>
      <c r="G29" s="71"/>
      <c r="H29" s="71"/>
      <c r="I29" s="71"/>
      <c r="J29" s="71"/>
      <c r="K29" s="72"/>
    </row>
    <row r="30" spans="1:11" ht="11.25" customHeight="1" x14ac:dyDescent="0.2">
      <c r="A30" s="129" t="s">
        <v>145</v>
      </c>
      <c r="D30" s="314" t="s">
        <v>730</v>
      </c>
      <c r="E30" s="71"/>
      <c r="F30" s="71"/>
      <c r="G30" s="71"/>
      <c r="H30" s="71"/>
      <c r="I30" s="71"/>
      <c r="J30" s="71"/>
      <c r="K30" s="71"/>
    </row>
    <row r="31" spans="1:11" ht="11.25" customHeight="1" x14ac:dyDescent="0.2">
      <c r="A31" s="71" t="s">
        <v>154</v>
      </c>
      <c r="C31" s="29"/>
      <c r="D31" s="317" t="s">
        <v>732</v>
      </c>
      <c r="E31" s="29"/>
      <c r="F31" s="29"/>
      <c r="G31" s="29"/>
      <c r="H31" s="29"/>
      <c r="I31" s="29"/>
      <c r="J31" s="29"/>
      <c r="K31" s="71"/>
    </row>
    <row r="32" spans="1:11" ht="11.25" customHeight="1" x14ac:dyDescent="0.2">
      <c r="A32" s="73" t="s">
        <v>144</v>
      </c>
      <c r="B32" s="71"/>
      <c r="C32" s="71"/>
      <c r="D32" s="351" t="s">
        <v>721</v>
      </c>
      <c r="E32" s="364"/>
      <c r="F32" s="364"/>
      <c r="G32" s="364"/>
      <c r="H32" s="364"/>
      <c r="I32" s="364"/>
      <c r="J32" s="364"/>
      <c r="K32" s="364"/>
    </row>
    <row r="33" spans="1:14" x14ac:dyDescent="0.2">
      <c r="A33" s="73"/>
      <c r="B33" s="71"/>
      <c r="C33" s="71"/>
      <c r="D33" s="364"/>
      <c r="E33" s="364"/>
      <c r="F33" s="364"/>
      <c r="G33" s="364"/>
      <c r="H33" s="364"/>
      <c r="I33" s="364"/>
      <c r="J33" s="364"/>
      <c r="K33" s="364"/>
    </row>
    <row r="34" spans="1:14" ht="11.25" customHeight="1" x14ac:dyDescent="0.2">
      <c r="A34" s="73"/>
      <c r="B34" s="71"/>
      <c r="C34" s="71"/>
      <c r="D34" s="350" t="s">
        <v>720</v>
      </c>
      <c r="E34" s="364"/>
      <c r="F34" s="364"/>
      <c r="G34" s="364"/>
      <c r="H34" s="364"/>
      <c r="I34" s="364"/>
      <c r="J34" s="364"/>
      <c r="K34" s="364"/>
      <c r="L34" s="15"/>
      <c r="M34" s="14"/>
      <c r="N34" s="14"/>
    </row>
    <row r="35" spans="1:14" x14ac:dyDescent="0.2">
      <c r="A35" s="73"/>
      <c r="B35" s="71"/>
      <c r="C35" s="71"/>
      <c r="D35" s="364"/>
      <c r="E35" s="364"/>
      <c r="F35" s="364"/>
      <c r="G35" s="364"/>
      <c r="H35" s="364"/>
      <c r="I35" s="364"/>
      <c r="J35" s="364"/>
      <c r="K35" s="364"/>
      <c r="L35" s="15"/>
      <c r="M35" s="14"/>
      <c r="N35" s="14"/>
    </row>
    <row r="36" spans="1:14" x14ac:dyDescent="0.2">
      <c r="A36" s="73"/>
      <c r="B36" s="71"/>
      <c r="C36" s="71"/>
      <c r="D36" s="345" t="s">
        <v>718</v>
      </c>
      <c r="E36" s="381"/>
      <c r="F36" s="381"/>
      <c r="G36" s="381"/>
      <c r="H36" s="381"/>
      <c r="I36" s="381"/>
      <c r="J36" s="381"/>
      <c r="K36" s="381"/>
    </row>
    <row r="37" spans="1:14" x14ac:dyDescent="0.2">
      <c r="A37" s="73"/>
      <c r="B37" s="71"/>
      <c r="C37" s="71"/>
      <c r="D37" s="345" t="s">
        <v>717</v>
      </c>
      <c r="E37" s="345"/>
      <c r="F37" s="345"/>
      <c r="G37" s="345"/>
      <c r="H37" s="345"/>
      <c r="I37" s="345"/>
      <c r="J37" s="345"/>
      <c r="K37" s="381"/>
    </row>
    <row r="38" spans="1:14" x14ac:dyDescent="0.2">
      <c r="A38" s="73"/>
      <c r="B38" s="71"/>
      <c r="C38" s="71"/>
      <c r="D38" s="345" t="s">
        <v>716</v>
      </c>
      <c r="E38" s="345"/>
      <c r="F38" s="345"/>
      <c r="G38" s="345"/>
      <c r="H38" s="345"/>
      <c r="I38" s="345"/>
      <c r="J38" s="345"/>
      <c r="K38" s="381"/>
    </row>
    <row r="39" spans="1:14" x14ac:dyDescent="0.2">
      <c r="A39" s="73"/>
      <c r="B39" s="71"/>
      <c r="C39" s="71"/>
      <c r="D39" s="345" t="s">
        <v>715</v>
      </c>
      <c r="E39" s="345"/>
      <c r="F39" s="345"/>
      <c r="G39" s="345"/>
      <c r="H39" s="345"/>
      <c r="I39" s="345"/>
      <c r="J39" s="345"/>
      <c r="K39" s="381"/>
    </row>
    <row r="40" spans="1:14" x14ac:dyDescent="0.2">
      <c r="A40" s="73"/>
      <c r="B40" s="71"/>
      <c r="C40" s="71"/>
      <c r="D40" s="345" t="s">
        <v>714</v>
      </c>
      <c r="E40" s="345"/>
      <c r="F40" s="345"/>
      <c r="G40" s="345"/>
      <c r="H40" s="345"/>
      <c r="I40" s="345"/>
      <c r="J40" s="345"/>
      <c r="K40" s="381"/>
    </row>
    <row r="41" spans="1:14" ht="11.25" customHeight="1" x14ac:dyDescent="0.2">
      <c r="A41" s="73"/>
      <c r="B41" s="71"/>
      <c r="C41" s="71"/>
      <c r="D41" s="364" t="s">
        <v>762</v>
      </c>
      <c r="E41" s="364"/>
      <c r="F41" s="364"/>
      <c r="G41" s="364"/>
      <c r="H41" s="364"/>
      <c r="I41" s="364"/>
      <c r="J41" s="364"/>
      <c r="K41" s="364"/>
      <c r="L41" s="71"/>
      <c r="M41" s="71"/>
      <c r="N41" s="71"/>
    </row>
    <row r="42" spans="1:14" x14ac:dyDescent="0.2">
      <c r="A42" s="71"/>
      <c r="B42" s="71"/>
      <c r="C42" s="71"/>
      <c r="D42" s="364"/>
      <c r="E42" s="364"/>
      <c r="F42" s="364"/>
      <c r="G42" s="364"/>
      <c r="H42" s="364"/>
      <c r="I42" s="364"/>
      <c r="J42" s="364"/>
      <c r="K42" s="364"/>
      <c r="L42" s="71"/>
      <c r="M42" s="71"/>
      <c r="N42" s="71"/>
    </row>
    <row r="43" spans="1:14" hidden="1" x14ac:dyDescent="0.2">
      <c r="A43" s="74" t="s">
        <v>153</v>
      </c>
    </row>
  </sheetData>
  <mergeCells count="32">
    <mergeCell ref="A12:D12"/>
    <mergeCell ref="A18:D18"/>
    <mergeCell ref="A19:D19"/>
    <mergeCell ref="A21:D21"/>
    <mergeCell ref="A20:D20"/>
    <mergeCell ref="A13:D13"/>
    <mergeCell ref="A16:D16"/>
    <mergeCell ref="A14:D14"/>
    <mergeCell ref="A17:D17"/>
    <mergeCell ref="A2:J2"/>
    <mergeCell ref="A3:J3"/>
    <mergeCell ref="A4:J4"/>
    <mergeCell ref="A5:J5"/>
    <mergeCell ref="A11:D11"/>
    <mergeCell ref="A8:D8"/>
    <mergeCell ref="A10:D10"/>
    <mergeCell ref="A15:D15"/>
    <mergeCell ref="D41:K42"/>
    <mergeCell ref="A23:D23"/>
    <mergeCell ref="A24:D24"/>
    <mergeCell ref="A25:D25"/>
    <mergeCell ref="A26:D26"/>
    <mergeCell ref="A27:D27"/>
    <mergeCell ref="A28:D28"/>
    <mergeCell ref="D39:K39"/>
    <mergeCell ref="D40:K40"/>
    <mergeCell ref="D32:K33"/>
    <mergeCell ref="D34:K35"/>
    <mergeCell ref="D36:K36"/>
    <mergeCell ref="D37:K37"/>
    <mergeCell ref="D38:K38"/>
    <mergeCell ref="A22:D22"/>
  </mergeCells>
  <hyperlinks>
    <hyperlink ref="K2" location="Índice!A1" tooltip="Ir a Índice" display="Índice!A1"/>
  </hyperlinks>
  <pageMargins left="0.78740157480314965" right="0.59055118110236227" top="0.83333333333333337" bottom="0.86614173228346458" header="0" footer="0.39370078740157499"/>
  <pageSetup orientation="portrait" r:id="rId1"/>
  <headerFooter alignWithMargins="0">
    <oddHeader>&amp;L&amp;"Arial,Negrita"&amp;12&amp;K000080INEGI. Anuario estadístico y geográfico de Veracruz de Ignacio de la Llave 2014. 
Componente Salud</oddHeader>
    <oddFooter>&amp;R&amp;P/&amp;N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N49"/>
  <sheetViews>
    <sheetView view="pageLayout" zoomScaleNormal="100" zoomScaleSheetLayoutView="100" workbookViewId="0">
      <selection activeCell="D5" sqref="D5"/>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19" style="46" customWidth="1"/>
    <col min="5" max="5" width="12" style="47" customWidth="1"/>
    <col min="6" max="6" width="12.1640625" style="46" customWidth="1"/>
    <col min="7" max="7" width="10.83203125" style="46" customWidth="1"/>
    <col min="8" max="8" width="11" style="46" customWidth="1"/>
    <col min="9" max="10" width="10.6640625" style="46" customWidth="1"/>
    <col min="11" max="11" width="10.83203125" style="46" customWidth="1"/>
    <col min="12" max="12" width="11.5" style="46" customWidth="1"/>
    <col min="13" max="16384" width="0" style="46" hidden="1"/>
  </cols>
  <sheetData>
    <row r="1" spans="1:14" ht="12" customHeight="1" x14ac:dyDescent="0.2"/>
    <row r="2" spans="1:14" ht="12.75" x14ac:dyDescent="0.2">
      <c r="A2" s="327" t="s">
        <v>310</v>
      </c>
      <c r="B2" s="327"/>
      <c r="C2" s="327"/>
      <c r="D2" s="327"/>
      <c r="E2" s="327"/>
      <c r="F2" s="327"/>
      <c r="G2" s="327"/>
      <c r="H2" s="327"/>
      <c r="I2" s="327"/>
      <c r="J2" s="327"/>
      <c r="K2" s="331" t="s">
        <v>93</v>
      </c>
      <c r="L2" s="331"/>
      <c r="M2" s="46" t="s">
        <v>153</v>
      </c>
      <c r="N2" s="1"/>
    </row>
    <row r="3" spans="1:14" ht="12.75" x14ac:dyDescent="0.2">
      <c r="A3" s="327" t="s">
        <v>871</v>
      </c>
      <c r="B3" s="327"/>
      <c r="C3" s="327"/>
      <c r="D3" s="327"/>
      <c r="E3" s="327"/>
      <c r="F3" s="327"/>
      <c r="G3" s="327"/>
      <c r="H3" s="327"/>
      <c r="I3" s="327"/>
      <c r="J3" s="327"/>
      <c r="K3" s="76"/>
      <c r="L3" s="77"/>
      <c r="N3" s="1"/>
    </row>
    <row r="4" spans="1:14" ht="12.75" x14ac:dyDescent="0.2">
      <c r="A4" s="328" t="s">
        <v>849</v>
      </c>
      <c r="B4" s="328"/>
      <c r="C4" s="328"/>
      <c r="D4" s="328"/>
      <c r="E4" s="328"/>
      <c r="F4" s="328"/>
      <c r="G4" s="328"/>
      <c r="H4" s="328"/>
      <c r="I4" s="328"/>
      <c r="J4" s="328"/>
      <c r="K4" s="76"/>
      <c r="L4" s="77"/>
      <c r="N4" s="2"/>
    </row>
    <row r="5" spans="1:14" x14ac:dyDescent="0.2">
      <c r="A5" s="52"/>
      <c r="B5" s="52"/>
      <c r="C5" s="52"/>
      <c r="D5" s="52"/>
      <c r="E5" s="53"/>
      <c r="F5" s="53"/>
      <c r="G5" s="53"/>
      <c r="H5" s="53"/>
      <c r="I5" s="52"/>
      <c r="J5" s="52"/>
      <c r="K5" s="52"/>
      <c r="L5" s="52"/>
    </row>
    <row r="6" spans="1:14" ht="1.5" customHeight="1" x14ac:dyDescent="0.2"/>
    <row r="7" spans="1:14" ht="33.75" x14ac:dyDescent="0.2">
      <c r="A7" s="330" t="s">
        <v>99</v>
      </c>
      <c r="B7" s="330"/>
      <c r="C7" s="330"/>
      <c r="D7" s="330"/>
      <c r="E7" s="308" t="s">
        <v>172</v>
      </c>
      <c r="F7" s="309" t="s">
        <v>158</v>
      </c>
      <c r="G7" s="309" t="s">
        <v>159</v>
      </c>
      <c r="H7" s="294" t="s">
        <v>726</v>
      </c>
      <c r="I7" s="309" t="s">
        <v>160</v>
      </c>
      <c r="J7" s="294" t="s">
        <v>725</v>
      </c>
      <c r="K7" s="311" t="s">
        <v>724</v>
      </c>
      <c r="L7" s="294" t="s">
        <v>723</v>
      </c>
    </row>
    <row r="8" spans="1:14" ht="1.5" customHeight="1" x14ac:dyDescent="0.2">
      <c r="A8" s="54"/>
      <c r="B8" s="54"/>
      <c r="C8" s="54"/>
      <c r="D8" s="54"/>
      <c r="E8" s="53"/>
      <c r="F8" s="53"/>
      <c r="G8" s="53"/>
      <c r="H8" s="53"/>
      <c r="I8" s="52"/>
      <c r="J8" s="52"/>
      <c r="K8" s="53"/>
      <c r="L8" s="53"/>
    </row>
    <row r="9" spans="1:14" ht="23.25" customHeight="1" x14ac:dyDescent="0.2">
      <c r="A9" s="332" t="s">
        <v>172</v>
      </c>
      <c r="B9" s="333"/>
      <c r="C9" s="333"/>
      <c r="D9" s="333"/>
      <c r="E9" s="80">
        <f>SUM(F9:L9)</f>
        <v>7149544</v>
      </c>
      <c r="F9" s="65">
        <f t="shared" ref="F9:L9" si="0">SUM(F10:F24)</f>
        <v>1881491</v>
      </c>
      <c r="G9" s="65">
        <f t="shared" si="0"/>
        <v>230701</v>
      </c>
      <c r="H9" s="65">
        <f t="shared" si="0"/>
        <v>117197</v>
      </c>
      <c r="I9" s="65">
        <f t="shared" si="0"/>
        <v>15175</v>
      </c>
      <c r="J9" s="65">
        <f t="shared" si="0"/>
        <v>16801</v>
      </c>
      <c r="K9" s="65">
        <f t="shared" si="0"/>
        <v>1264258</v>
      </c>
      <c r="L9" s="65">
        <f t="shared" si="0"/>
        <v>3623921</v>
      </c>
    </row>
    <row r="10" spans="1:14" ht="23.25" customHeight="1" x14ac:dyDescent="0.2">
      <c r="A10" s="339" t="s">
        <v>741</v>
      </c>
      <c r="B10" s="339"/>
      <c r="C10" s="339"/>
      <c r="D10" s="339"/>
      <c r="E10" s="80">
        <f t="shared" ref="E10:E24" si="1">SUM(F10:L10)</f>
        <v>1921395</v>
      </c>
      <c r="F10" s="67">
        <v>524218</v>
      </c>
      <c r="G10" s="67">
        <v>50269</v>
      </c>
      <c r="H10" s="67">
        <v>41881</v>
      </c>
      <c r="I10" s="67">
        <v>2140</v>
      </c>
      <c r="J10" s="67">
        <v>5350</v>
      </c>
      <c r="K10" s="67">
        <v>360886</v>
      </c>
      <c r="L10" s="67">
        <v>936651</v>
      </c>
    </row>
    <row r="11" spans="1:14" ht="17.25" customHeight="1" x14ac:dyDescent="0.2">
      <c r="A11" s="339" t="s">
        <v>740</v>
      </c>
      <c r="B11" s="339"/>
      <c r="C11" s="339"/>
      <c r="D11" s="339"/>
      <c r="E11" s="80">
        <f t="shared" si="1"/>
        <v>8020</v>
      </c>
      <c r="F11" s="67">
        <v>1421</v>
      </c>
      <c r="G11" s="67">
        <v>149</v>
      </c>
      <c r="H11" s="67">
        <v>291</v>
      </c>
      <c r="I11" s="67">
        <v>0</v>
      </c>
      <c r="J11" s="67">
        <v>3</v>
      </c>
      <c r="K11" s="67">
        <v>3418</v>
      </c>
      <c r="L11" s="67">
        <v>2738</v>
      </c>
    </row>
    <row r="12" spans="1:14" ht="17.25" customHeight="1" x14ac:dyDescent="0.2">
      <c r="A12" s="339" t="s">
        <v>739</v>
      </c>
      <c r="B12" s="339"/>
      <c r="C12" s="339"/>
      <c r="D12" s="339"/>
      <c r="E12" s="80">
        <f t="shared" si="1"/>
        <v>7519</v>
      </c>
      <c r="F12" s="67">
        <v>950</v>
      </c>
      <c r="G12" s="67">
        <v>459</v>
      </c>
      <c r="H12" s="67">
        <v>4434</v>
      </c>
      <c r="I12" s="67">
        <v>804</v>
      </c>
      <c r="J12" s="67">
        <v>0</v>
      </c>
      <c r="K12" s="67">
        <v>0</v>
      </c>
      <c r="L12" s="67">
        <v>872</v>
      </c>
    </row>
    <row r="13" spans="1:14" ht="17.25" customHeight="1" x14ac:dyDescent="0.2">
      <c r="A13" s="339" t="s">
        <v>324</v>
      </c>
      <c r="B13" s="339"/>
      <c r="C13" s="339"/>
      <c r="D13" s="339"/>
      <c r="E13" s="80">
        <f t="shared" si="1"/>
        <v>203142</v>
      </c>
      <c r="F13" s="67">
        <v>75923</v>
      </c>
      <c r="G13" s="67">
        <v>2976</v>
      </c>
      <c r="H13" s="67">
        <v>1691</v>
      </c>
      <c r="I13" s="67">
        <v>276</v>
      </c>
      <c r="J13" s="67">
        <v>601</v>
      </c>
      <c r="K13" s="67">
        <v>19639</v>
      </c>
      <c r="L13" s="67">
        <v>102036</v>
      </c>
    </row>
    <row r="14" spans="1:14" ht="17.25" customHeight="1" x14ac:dyDescent="0.2">
      <c r="A14" s="339" t="s">
        <v>325</v>
      </c>
      <c r="B14" s="339"/>
      <c r="C14" s="339"/>
      <c r="D14" s="339"/>
      <c r="E14" s="80">
        <f t="shared" si="1"/>
        <v>113466</v>
      </c>
      <c r="F14" s="67">
        <v>41194</v>
      </c>
      <c r="G14" s="67">
        <v>5251</v>
      </c>
      <c r="H14" s="67">
        <v>2376</v>
      </c>
      <c r="I14" s="67">
        <v>397</v>
      </c>
      <c r="J14" s="67">
        <v>133</v>
      </c>
      <c r="K14" s="67">
        <v>28418</v>
      </c>
      <c r="L14" s="67">
        <v>35697</v>
      </c>
    </row>
    <row r="15" spans="1:14" ht="17.25" customHeight="1" x14ac:dyDescent="0.2">
      <c r="A15" s="339" t="s">
        <v>326</v>
      </c>
      <c r="B15" s="339"/>
      <c r="C15" s="339"/>
      <c r="D15" s="339"/>
      <c r="E15" s="80">
        <f t="shared" si="1"/>
        <v>470363</v>
      </c>
      <c r="F15" s="67">
        <v>82515</v>
      </c>
      <c r="G15" s="67">
        <v>25281</v>
      </c>
      <c r="H15" s="67">
        <v>11034</v>
      </c>
      <c r="I15" s="67">
        <v>1992</v>
      </c>
      <c r="J15" s="67">
        <v>2422</v>
      </c>
      <c r="K15" s="67">
        <v>71172</v>
      </c>
      <c r="L15" s="67">
        <v>275947</v>
      </c>
    </row>
    <row r="16" spans="1:14" ht="17.25" customHeight="1" x14ac:dyDescent="0.2">
      <c r="A16" s="339" t="s">
        <v>327</v>
      </c>
      <c r="B16" s="339"/>
      <c r="C16" s="339"/>
      <c r="D16" s="339"/>
      <c r="E16" s="80">
        <f t="shared" si="1"/>
        <v>404937</v>
      </c>
      <c r="F16" s="67">
        <v>67871</v>
      </c>
      <c r="G16" s="67">
        <v>13028</v>
      </c>
      <c r="H16" s="67">
        <v>9311</v>
      </c>
      <c r="I16" s="67">
        <v>1208</v>
      </c>
      <c r="J16" s="67">
        <v>810</v>
      </c>
      <c r="K16" s="67">
        <v>68267</v>
      </c>
      <c r="L16" s="67">
        <v>244442</v>
      </c>
    </row>
    <row r="17" spans="1:12" ht="28.5" customHeight="1" x14ac:dyDescent="0.2">
      <c r="A17" s="344" t="s">
        <v>765</v>
      </c>
      <c r="B17" s="344"/>
      <c r="C17" s="344"/>
      <c r="D17" s="344"/>
      <c r="E17" s="80">
        <f t="shared" si="1"/>
        <v>573460</v>
      </c>
      <c r="F17" s="67">
        <v>119210</v>
      </c>
      <c r="G17" s="67">
        <v>13925</v>
      </c>
      <c r="H17" s="67">
        <v>6186</v>
      </c>
      <c r="I17" s="67">
        <v>1530</v>
      </c>
      <c r="J17" s="67">
        <v>1450</v>
      </c>
      <c r="K17" s="67">
        <v>97431</v>
      </c>
      <c r="L17" s="67">
        <v>333728</v>
      </c>
    </row>
    <row r="18" spans="1:12" ht="17.25" customHeight="1" x14ac:dyDescent="0.2">
      <c r="A18" s="339" t="s">
        <v>328</v>
      </c>
      <c r="B18" s="339"/>
      <c r="C18" s="339"/>
      <c r="D18" s="339"/>
      <c r="E18" s="80">
        <f t="shared" si="1"/>
        <v>416654</v>
      </c>
      <c r="F18" s="67">
        <v>105664</v>
      </c>
      <c r="G18" s="67">
        <v>12946</v>
      </c>
      <c r="H18" s="67">
        <v>6344</v>
      </c>
      <c r="I18" s="67">
        <v>898</v>
      </c>
      <c r="J18" s="67">
        <v>798</v>
      </c>
      <c r="K18" s="67">
        <v>68539</v>
      </c>
      <c r="L18" s="67">
        <v>221465</v>
      </c>
    </row>
    <row r="19" spans="1:12" ht="17.25" customHeight="1" x14ac:dyDescent="0.2">
      <c r="A19" s="339" t="s">
        <v>329</v>
      </c>
      <c r="B19" s="339"/>
      <c r="C19" s="339"/>
      <c r="D19" s="339"/>
      <c r="E19" s="80">
        <f t="shared" si="1"/>
        <v>1219083</v>
      </c>
      <c r="F19" s="67">
        <v>290680</v>
      </c>
      <c r="G19" s="67">
        <v>25869</v>
      </c>
      <c r="H19" s="67">
        <v>2395</v>
      </c>
      <c r="I19" s="67">
        <v>1305</v>
      </c>
      <c r="J19" s="67">
        <v>438</v>
      </c>
      <c r="K19" s="67">
        <v>229697</v>
      </c>
      <c r="L19" s="67">
        <v>668699</v>
      </c>
    </row>
    <row r="20" spans="1:12" ht="17.25" customHeight="1" x14ac:dyDescent="0.2">
      <c r="A20" s="339" t="s">
        <v>330</v>
      </c>
      <c r="B20" s="339"/>
      <c r="C20" s="339"/>
      <c r="D20" s="339"/>
      <c r="E20" s="80">
        <f t="shared" si="1"/>
        <v>263125</v>
      </c>
      <c r="F20" s="67">
        <v>95747</v>
      </c>
      <c r="G20" s="67">
        <v>11495</v>
      </c>
      <c r="H20" s="67">
        <v>2061</v>
      </c>
      <c r="I20" s="67">
        <v>499</v>
      </c>
      <c r="J20" s="67">
        <v>1250</v>
      </c>
      <c r="K20" s="67">
        <v>33189</v>
      </c>
      <c r="L20" s="67">
        <v>118884</v>
      </c>
    </row>
    <row r="21" spans="1:12" ht="17.25" customHeight="1" x14ac:dyDescent="0.2">
      <c r="A21" s="339" t="s">
        <v>331</v>
      </c>
      <c r="B21" s="339"/>
      <c r="C21" s="339"/>
      <c r="D21" s="339"/>
      <c r="E21" s="80">
        <f t="shared" si="1"/>
        <v>341033</v>
      </c>
      <c r="F21" s="67">
        <v>113525</v>
      </c>
      <c r="G21" s="67">
        <v>13842</v>
      </c>
      <c r="H21" s="67">
        <v>3665</v>
      </c>
      <c r="I21" s="67">
        <v>416</v>
      </c>
      <c r="J21" s="67">
        <v>650</v>
      </c>
      <c r="K21" s="67">
        <v>51781</v>
      </c>
      <c r="L21" s="67">
        <v>157154</v>
      </c>
    </row>
    <row r="22" spans="1:12" ht="17.25" customHeight="1" x14ac:dyDescent="0.2">
      <c r="A22" s="339" t="s">
        <v>738</v>
      </c>
      <c r="B22" s="339"/>
      <c r="C22" s="339"/>
      <c r="D22" s="339"/>
      <c r="E22" s="80">
        <f t="shared" si="1"/>
        <v>932910</v>
      </c>
      <c r="F22" s="67">
        <v>289301</v>
      </c>
      <c r="G22" s="67">
        <v>46990</v>
      </c>
      <c r="H22" s="67">
        <v>14278</v>
      </c>
      <c r="I22" s="67">
        <v>2436</v>
      </c>
      <c r="J22" s="67">
        <v>2458</v>
      </c>
      <c r="K22" s="67">
        <v>109256</v>
      </c>
      <c r="L22" s="67">
        <v>468191</v>
      </c>
    </row>
    <row r="23" spans="1:12" ht="17.25" customHeight="1" x14ac:dyDescent="0.2">
      <c r="A23" s="339" t="s">
        <v>737</v>
      </c>
      <c r="B23" s="339"/>
      <c r="C23" s="339"/>
      <c r="D23" s="339"/>
      <c r="E23" s="80">
        <f t="shared" si="1"/>
        <v>115182</v>
      </c>
      <c r="F23" s="67">
        <v>41997</v>
      </c>
      <c r="G23" s="67">
        <v>3626</v>
      </c>
      <c r="H23" s="67">
        <v>3413</v>
      </c>
      <c r="I23" s="67">
        <v>674</v>
      </c>
      <c r="J23" s="67">
        <v>298</v>
      </c>
      <c r="K23" s="67">
        <v>34235</v>
      </c>
      <c r="L23" s="67">
        <v>30939</v>
      </c>
    </row>
    <row r="24" spans="1:12" ht="17.25" customHeight="1" x14ac:dyDescent="0.2">
      <c r="A24" s="339" t="s">
        <v>736</v>
      </c>
      <c r="B24" s="339"/>
      <c r="C24" s="339"/>
      <c r="D24" s="339"/>
      <c r="E24" s="80">
        <f t="shared" si="1"/>
        <v>159255</v>
      </c>
      <c r="F24" s="67">
        <v>31275</v>
      </c>
      <c r="G24" s="67">
        <v>4595</v>
      </c>
      <c r="H24" s="67">
        <v>7837</v>
      </c>
      <c r="I24" s="67">
        <v>600</v>
      </c>
      <c r="J24" s="67">
        <v>140</v>
      </c>
      <c r="K24" s="67">
        <v>88330</v>
      </c>
      <c r="L24" s="67">
        <v>26478</v>
      </c>
    </row>
    <row r="25" spans="1:12" ht="12" customHeight="1" x14ac:dyDescent="0.2">
      <c r="A25" s="435"/>
      <c r="B25" s="435"/>
      <c r="C25" s="435"/>
      <c r="D25" s="435"/>
      <c r="E25" s="61"/>
      <c r="F25" s="61"/>
      <c r="G25" s="61"/>
      <c r="H25" s="61"/>
      <c r="I25" s="70"/>
      <c r="J25" s="70"/>
      <c r="K25" s="70"/>
      <c r="L25" s="70"/>
    </row>
    <row r="26" spans="1:12" ht="11.25" customHeight="1" x14ac:dyDescent="0.2">
      <c r="A26" s="71"/>
      <c r="B26" s="71"/>
      <c r="C26" s="71"/>
      <c r="D26" s="71"/>
      <c r="F26" s="71"/>
      <c r="G26" s="71"/>
      <c r="H26" s="71"/>
      <c r="I26" s="71"/>
      <c r="J26" s="71"/>
      <c r="K26" s="71"/>
      <c r="L26" s="72"/>
    </row>
    <row r="27" spans="1:12" s="71" customFormat="1" ht="11.25" customHeight="1" x14ac:dyDescent="0.2">
      <c r="A27" s="73" t="s">
        <v>145</v>
      </c>
      <c r="D27" s="71" t="s">
        <v>766</v>
      </c>
      <c r="E27" s="69"/>
      <c r="F27" s="69"/>
      <c r="G27" s="69"/>
      <c r="H27" s="69"/>
      <c r="I27" s="69"/>
      <c r="J27" s="69"/>
      <c r="K27" s="69"/>
      <c r="L27" s="69"/>
    </row>
    <row r="28" spans="1:12" s="71" customFormat="1" ht="11.25" customHeight="1" x14ac:dyDescent="0.2">
      <c r="A28" s="73"/>
      <c r="D28" s="71" t="s">
        <v>784</v>
      </c>
      <c r="E28" s="69"/>
      <c r="F28" s="69"/>
      <c r="G28" s="69"/>
      <c r="H28" s="69"/>
      <c r="I28" s="69"/>
      <c r="J28" s="69"/>
      <c r="K28" s="69"/>
      <c r="L28" s="69"/>
    </row>
    <row r="29" spans="1:12" x14ac:dyDescent="0.2">
      <c r="A29" s="71" t="s">
        <v>154</v>
      </c>
      <c r="D29" s="71" t="s">
        <v>219</v>
      </c>
      <c r="E29" s="71"/>
      <c r="F29" s="71"/>
      <c r="G29" s="71"/>
      <c r="H29" s="71"/>
      <c r="I29" s="71"/>
      <c r="J29" s="71"/>
      <c r="K29" s="71"/>
      <c r="L29" s="71"/>
    </row>
    <row r="30" spans="1:12" x14ac:dyDescent="0.2">
      <c r="A30" s="71" t="s">
        <v>155</v>
      </c>
      <c r="D30" s="71" t="s">
        <v>781</v>
      </c>
      <c r="E30" s="71"/>
      <c r="F30" s="71"/>
      <c r="G30" s="71"/>
      <c r="H30" s="71"/>
      <c r="I30" s="71"/>
      <c r="J30" s="71"/>
      <c r="K30" s="71"/>
      <c r="L30" s="71"/>
    </row>
    <row r="31" spans="1:12" x14ac:dyDescent="0.2">
      <c r="A31" s="71" t="s">
        <v>156</v>
      </c>
      <c r="D31" s="71" t="s">
        <v>332</v>
      </c>
      <c r="E31" s="71"/>
      <c r="F31" s="71"/>
      <c r="G31" s="71"/>
      <c r="H31" s="71"/>
      <c r="I31" s="71"/>
      <c r="J31" s="71"/>
      <c r="K31" s="71"/>
      <c r="L31" s="71"/>
    </row>
    <row r="32" spans="1:12" x14ac:dyDescent="0.2">
      <c r="A32" s="71" t="s">
        <v>157</v>
      </c>
      <c r="D32" s="71" t="s">
        <v>735</v>
      </c>
      <c r="E32" s="71"/>
      <c r="F32" s="71"/>
      <c r="G32" s="71"/>
      <c r="H32" s="71"/>
      <c r="I32" s="71"/>
      <c r="J32" s="71"/>
      <c r="K32" s="71"/>
      <c r="L32" s="71"/>
    </row>
    <row r="33" spans="1:14" x14ac:dyDescent="0.2">
      <c r="A33" s="71" t="s">
        <v>164</v>
      </c>
      <c r="D33" s="71" t="s">
        <v>333</v>
      </c>
      <c r="E33" s="71"/>
      <c r="F33" s="71"/>
      <c r="G33" s="71"/>
      <c r="H33" s="71"/>
      <c r="I33" s="71"/>
      <c r="J33" s="71"/>
      <c r="K33" s="71"/>
      <c r="L33" s="71"/>
    </row>
    <row r="34" spans="1:14" x14ac:dyDescent="0.2">
      <c r="A34" s="71" t="s">
        <v>166</v>
      </c>
      <c r="D34" s="71" t="s">
        <v>220</v>
      </c>
      <c r="E34" s="71"/>
      <c r="F34" s="71"/>
      <c r="G34" s="71"/>
      <c r="H34" s="71"/>
      <c r="I34" s="71"/>
      <c r="J34" s="71"/>
      <c r="K34" s="71"/>
      <c r="L34" s="71"/>
    </row>
    <row r="35" spans="1:14" x14ac:dyDescent="0.2">
      <c r="A35" s="71" t="s">
        <v>334</v>
      </c>
      <c r="D35" s="71" t="s">
        <v>342</v>
      </c>
      <c r="E35" s="71"/>
      <c r="F35" s="71"/>
      <c r="G35" s="71"/>
      <c r="H35" s="71"/>
      <c r="I35" s="71"/>
      <c r="J35" s="71"/>
      <c r="K35" s="71"/>
      <c r="L35" s="71"/>
    </row>
    <row r="36" spans="1:14" x14ac:dyDescent="0.2">
      <c r="A36" s="71" t="s">
        <v>335</v>
      </c>
      <c r="D36" s="71" t="s">
        <v>214</v>
      </c>
      <c r="E36" s="71"/>
      <c r="F36" s="71"/>
      <c r="G36" s="71"/>
      <c r="H36" s="71"/>
      <c r="I36" s="71"/>
      <c r="J36" s="71"/>
      <c r="K36" s="71"/>
      <c r="L36" s="71"/>
    </row>
    <row r="37" spans="1:14" x14ac:dyDescent="0.2">
      <c r="A37" s="71" t="s">
        <v>336</v>
      </c>
      <c r="D37" s="71" t="s">
        <v>734</v>
      </c>
      <c r="E37" s="71"/>
      <c r="F37" s="71"/>
      <c r="G37" s="71"/>
      <c r="H37" s="71"/>
      <c r="I37" s="71"/>
      <c r="J37" s="71"/>
      <c r="K37" s="71"/>
      <c r="L37" s="71"/>
    </row>
    <row r="38" spans="1:14" x14ac:dyDescent="0.2">
      <c r="A38" s="71" t="s">
        <v>337</v>
      </c>
      <c r="D38" s="71" t="s">
        <v>785</v>
      </c>
      <c r="E38" s="71"/>
      <c r="F38" s="71"/>
      <c r="G38" s="71"/>
      <c r="H38" s="71"/>
      <c r="I38" s="71"/>
      <c r="J38" s="71"/>
      <c r="K38" s="71"/>
      <c r="L38" s="71"/>
      <c r="M38" s="71"/>
    </row>
    <row r="39" spans="1:14" ht="11.25" customHeight="1" x14ac:dyDescent="0.2">
      <c r="A39" s="73" t="s">
        <v>144</v>
      </c>
      <c r="B39" s="71"/>
      <c r="C39" s="71"/>
      <c r="D39" s="350" t="s">
        <v>721</v>
      </c>
      <c r="E39" s="351"/>
      <c r="F39" s="351"/>
      <c r="G39" s="351"/>
      <c r="H39" s="351"/>
      <c r="I39" s="351"/>
      <c r="J39" s="351"/>
      <c r="K39" s="351"/>
      <c r="L39" s="351"/>
      <c r="M39" s="14"/>
      <c r="N39" s="71"/>
    </row>
    <row r="40" spans="1:14" x14ac:dyDescent="0.2">
      <c r="A40" s="71"/>
      <c r="B40" s="71"/>
      <c r="C40" s="71"/>
      <c r="D40" s="351"/>
      <c r="E40" s="351"/>
      <c r="F40" s="351"/>
      <c r="G40" s="351"/>
      <c r="H40" s="351"/>
      <c r="I40" s="351"/>
      <c r="J40" s="351"/>
      <c r="K40" s="351"/>
      <c r="L40" s="351"/>
      <c r="M40" s="14"/>
      <c r="N40" s="71"/>
    </row>
    <row r="41" spans="1:14" ht="11.25" customHeight="1" x14ac:dyDescent="0.2">
      <c r="A41" s="71"/>
      <c r="D41" s="350" t="s">
        <v>720</v>
      </c>
      <c r="E41" s="351"/>
      <c r="F41" s="351"/>
      <c r="G41" s="351"/>
      <c r="H41" s="351"/>
      <c r="I41" s="351"/>
      <c r="J41" s="351"/>
      <c r="K41" s="351"/>
      <c r="L41" s="351"/>
      <c r="M41" s="14"/>
      <c r="N41" s="71"/>
    </row>
    <row r="42" spans="1:14" x14ac:dyDescent="0.2">
      <c r="D42" s="351"/>
      <c r="E42" s="351"/>
      <c r="F42" s="351"/>
      <c r="G42" s="351"/>
      <c r="H42" s="351"/>
      <c r="I42" s="351"/>
      <c r="J42" s="351"/>
      <c r="K42" s="351"/>
      <c r="L42" s="351"/>
      <c r="M42" s="14"/>
      <c r="N42" s="71"/>
    </row>
    <row r="43" spans="1:14" ht="11.25" customHeight="1" x14ac:dyDescent="0.2">
      <c r="D43" s="345" t="s">
        <v>717</v>
      </c>
      <c r="E43" s="345"/>
      <c r="F43" s="345"/>
      <c r="G43" s="345"/>
      <c r="H43" s="345"/>
      <c r="I43" s="345"/>
      <c r="J43" s="345"/>
      <c r="K43" s="345"/>
      <c r="L43" s="345"/>
      <c r="M43" s="6"/>
      <c r="N43" s="71"/>
    </row>
    <row r="44" spans="1:14" ht="11.25" customHeight="1" x14ac:dyDescent="0.2">
      <c r="D44" s="346" t="s">
        <v>716</v>
      </c>
      <c r="E44" s="346"/>
      <c r="F44" s="346"/>
      <c r="G44" s="346"/>
      <c r="H44" s="346"/>
      <c r="I44" s="346"/>
      <c r="J44" s="346"/>
      <c r="K44" s="346"/>
      <c r="L44" s="346"/>
      <c r="M44" s="6"/>
      <c r="N44" s="71"/>
    </row>
    <row r="45" spans="1:14" ht="11.25" customHeight="1" x14ac:dyDescent="0.2">
      <c r="D45" s="346" t="s">
        <v>715</v>
      </c>
      <c r="E45" s="346"/>
      <c r="F45" s="346"/>
      <c r="G45" s="346"/>
      <c r="H45" s="346"/>
      <c r="I45" s="346"/>
      <c r="J45" s="346"/>
      <c r="K45" s="346"/>
      <c r="L45" s="346"/>
      <c r="M45" s="6"/>
      <c r="N45" s="71"/>
    </row>
    <row r="46" spans="1:14" ht="11.25" customHeight="1" x14ac:dyDescent="0.2">
      <c r="D46" s="345" t="s">
        <v>714</v>
      </c>
      <c r="E46" s="345"/>
      <c r="F46" s="345"/>
      <c r="G46" s="345"/>
      <c r="H46" s="345"/>
      <c r="I46" s="345"/>
      <c r="J46" s="345"/>
      <c r="K46" s="345"/>
      <c r="L46" s="345"/>
      <c r="M46" s="6"/>
      <c r="N46" s="71"/>
    </row>
    <row r="47" spans="1:14" ht="11.25" customHeight="1" x14ac:dyDescent="0.2">
      <c r="A47" s="73"/>
      <c r="B47" s="71"/>
      <c r="C47" s="71"/>
      <c r="D47" s="364" t="s">
        <v>762</v>
      </c>
      <c r="E47" s="364"/>
      <c r="F47" s="364"/>
      <c r="G47" s="364"/>
      <c r="H47" s="364"/>
      <c r="I47" s="364"/>
      <c r="J47" s="364"/>
      <c r="K47" s="364"/>
      <c r="L47" s="364"/>
      <c r="M47" s="69"/>
    </row>
    <row r="48" spans="1:14" x14ac:dyDescent="0.2">
      <c r="A48" s="71"/>
      <c r="B48" s="71"/>
      <c r="C48" s="71"/>
      <c r="D48" s="364"/>
      <c r="E48" s="364"/>
      <c r="F48" s="364"/>
      <c r="G48" s="364"/>
      <c r="H48" s="364"/>
      <c r="I48" s="364"/>
      <c r="J48" s="364"/>
      <c r="K48" s="364"/>
      <c r="L48" s="364"/>
      <c r="M48" s="69"/>
    </row>
    <row r="49" spans="1:5" hidden="1" x14ac:dyDescent="0.2">
      <c r="A49" s="171" t="s">
        <v>153</v>
      </c>
      <c r="E49" s="46"/>
    </row>
  </sheetData>
  <mergeCells count="29">
    <mergeCell ref="A24:D24"/>
    <mergeCell ref="A25:D25"/>
    <mergeCell ref="K2:L2"/>
    <mergeCell ref="A20:D20"/>
    <mergeCell ref="A21:D21"/>
    <mergeCell ref="A22:D22"/>
    <mergeCell ref="A23:D23"/>
    <mergeCell ref="A14:D14"/>
    <mergeCell ref="A15:D15"/>
    <mergeCell ref="A16:D16"/>
    <mergeCell ref="A18:D18"/>
    <mergeCell ref="A19:D19"/>
    <mergeCell ref="A7:D7"/>
    <mergeCell ref="A9:D9"/>
    <mergeCell ref="A10:D10"/>
    <mergeCell ref="A11:D11"/>
    <mergeCell ref="A12:D12"/>
    <mergeCell ref="A13:D13"/>
    <mergeCell ref="A17:D17"/>
    <mergeCell ref="A2:J2"/>
    <mergeCell ref="A3:J3"/>
    <mergeCell ref="A4:J4"/>
    <mergeCell ref="D47:L48"/>
    <mergeCell ref="D46:L46"/>
    <mergeCell ref="D39:L40"/>
    <mergeCell ref="D41:L42"/>
    <mergeCell ref="D43:L43"/>
    <mergeCell ref="D44:L44"/>
    <mergeCell ref="D45:L45"/>
  </mergeCells>
  <hyperlinks>
    <hyperlink ref="K2:L2" location="Índice!A1" tooltip="Ir a Índice" display="Índice!A1"/>
  </hyperlinks>
  <pageMargins left="0.78740157480314965" right="0.59055118110236204" top="0.85416666666666663" bottom="0.86614173228346458" header="0" footer="0.39370078740157499"/>
  <pageSetup orientation="portrait" r:id="rId1"/>
  <headerFooter alignWithMargins="0">
    <oddHeader>&amp;L&amp;"Arial,Negrita"&amp;12&amp;K000080INEGI. Anuario estadístico y geográfico de Veracruz de Ignacio de la Llave 2014. 
Componente Salud</oddHeader>
    <oddFooter>&amp;R&amp;P/&amp;N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V66"/>
  <sheetViews>
    <sheetView view="pageLayout" zoomScaleNormal="100" zoomScaleSheetLayoutView="80" workbookViewId="0">
      <selection activeCell="D5" sqref="D5"/>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21.1640625" style="46" customWidth="1"/>
    <col min="5" max="5" width="10.6640625" style="47" customWidth="1"/>
    <col min="6" max="6" width="9.5" style="46" customWidth="1"/>
    <col min="7" max="7" width="8.5" style="46" customWidth="1"/>
    <col min="8" max="8" width="8" style="46" customWidth="1"/>
    <col min="9" max="9" width="8.6640625" style="46" customWidth="1"/>
    <col min="10" max="10" width="7.83203125" style="46" customWidth="1"/>
    <col min="11" max="11" width="10" style="46" customWidth="1"/>
    <col min="12" max="12" width="9.33203125" style="46" bestFit="1" customWidth="1"/>
    <col min="13" max="13" width="15.5" style="46" customWidth="1"/>
    <col min="14" max="14" width="0" style="46" hidden="1" customWidth="1"/>
    <col min="15" max="15" width="12" style="46" hidden="1" customWidth="1"/>
    <col min="16" max="16384" width="0" style="46" hidden="1"/>
  </cols>
  <sheetData>
    <row r="1" spans="1:22" ht="11.25" customHeight="1" x14ac:dyDescent="0.2"/>
    <row r="2" spans="1:22" ht="12.75" x14ac:dyDescent="0.2">
      <c r="A2" s="328" t="s">
        <v>228</v>
      </c>
      <c r="B2" s="353"/>
      <c r="C2" s="353"/>
      <c r="D2" s="353"/>
      <c r="E2" s="353"/>
      <c r="F2" s="353"/>
      <c r="G2" s="353"/>
      <c r="H2" s="353"/>
      <c r="I2" s="353"/>
      <c r="J2" s="353"/>
      <c r="K2" s="353"/>
      <c r="L2" s="164"/>
      <c r="M2" s="41" t="s">
        <v>98</v>
      </c>
      <c r="N2" s="46" t="s">
        <v>153</v>
      </c>
      <c r="O2" s="1"/>
    </row>
    <row r="3" spans="1:22" ht="12.75" x14ac:dyDescent="0.2">
      <c r="A3" s="328" t="s">
        <v>872</v>
      </c>
      <c r="B3" s="353"/>
      <c r="C3" s="353"/>
      <c r="D3" s="353"/>
      <c r="E3" s="353"/>
      <c r="F3" s="353"/>
      <c r="G3" s="353"/>
      <c r="H3" s="353"/>
      <c r="I3" s="353"/>
      <c r="J3" s="353"/>
      <c r="K3" s="353"/>
      <c r="L3" s="164"/>
      <c r="M3" s="164"/>
      <c r="O3" s="1"/>
    </row>
    <row r="4" spans="1:22" ht="12.75" x14ac:dyDescent="0.2">
      <c r="A4" s="328" t="s">
        <v>849</v>
      </c>
      <c r="B4" s="353"/>
      <c r="C4" s="353"/>
      <c r="D4" s="353"/>
      <c r="E4" s="353"/>
      <c r="F4" s="353"/>
      <c r="G4" s="353"/>
      <c r="H4" s="353"/>
      <c r="I4" s="353"/>
      <c r="J4" s="353"/>
      <c r="K4" s="353"/>
      <c r="L4" s="164"/>
      <c r="M4" s="164"/>
      <c r="O4" s="2"/>
    </row>
    <row r="5" spans="1:22" x14ac:dyDescent="0.2">
      <c r="A5" s="52"/>
      <c r="B5" s="52"/>
      <c r="C5" s="52"/>
      <c r="D5" s="52"/>
      <c r="E5" s="53"/>
      <c r="F5" s="53"/>
      <c r="G5" s="53"/>
      <c r="H5" s="53"/>
      <c r="I5" s="52"/>
      <c r="J5" s="52"/>
      <c r="K5" s="52"/>
      <c r="L5" s="52"/>
      <c r="M5" s="52"/>
    </row>
    <row r="6" spans="1:22" ht="1.5" customHeight="1" x14ac:dyDescent="0.2"/>
    <row r="7" spans="1:22" ht="33.75" x14ac:dyDescent="0.2">
      <c r="A7" s="330" t="s">
        <v>100</v>
      </c>
      <c r="B7" s="330"/>
      <c r="C7" s="330"/>
      <c r="D7" s="330"/>
      <c r="E7" s="308" t="s">
        <v>172</v>
      </c>
      <c r="F7" s="309" t="s">
        <v>158</v>
      </c>
      <c r="G7" s="309" t="s">
        <v>159</v>
      </c>
      <c r="H7" s="294" t="s">
        <v>726</v>
      </c>
      <c r="I7" s="309" t="s">
        <v>160</v>
      </c>
      <c r="J7" s="294" t="s">
        <v>725</v>
      </c>
      <c r="K7" s="311" t="s">
        <v>724</v>
      </c>
      <c r="L7" s="294" t="s">
        <v>723</v>
      </c>
      <c r="M7" s="295" t="s">
        <v>722</v>
      </c>
    </row>
    <row r="8" spans="1:22" ht="1.5" customHeight="1" x14ac:dyDescent="0.2">
      <c r="A8" s="54"/>
      <c r="B8" s="54"/>
      <c r="C8" s="54"/>
      <c r="D8" s="54"/>
      <c r="E8" s="61"/>
      <c r="F8" s="61"/>
      <c r="G8" s="61"/>
      <c r="H8" s="61"/>
      <c r="I8" s="54"/>
      <c r="J8" s="54"/>
      <c r="K8" s="61"/>
      <c r="L8" s="61"/>
      <c r="M8" s="61"/>
    </row>
    <row r="9" spans="1:22" ht="34.5" customHeight="1" x14ac:dyDescent="0.2">
      <c r="A9" s="439" t="s">
        <v>231</v>
      </c>
      <c r="B9" s="440"/>
      <c r="C9" s="440"/>
      <c r="D9" s="440"/>
      <c r="E9" s="142">
        <f t="shared" ref="E9:E35" si="0">SUM(F9:M9)</f>
        <v>742111</v>
      </c>
      <c r="F9" s="143">
        <f t="shared" ref="F9:M9" si="1">SUM(F10:F11)</f>
        <v>42513</v>
      </c>
      <c r="G9" s="143">
        <f t="shared" si="1"/>
        <v>41745</v>
      </c>
      <c r="H9" s="143">
        <f t="shared" si="1"/>
        <v>10632</v>
      </c>
      <c r="I9" s="143">
        <f t="shared" si="1"/>
        <v>1035</v>
      </c>
      <c r="J9" s="143">
        <f t="shared" si="1"/>
        <v>2368</v>
      </c>
      <c r="K9" s="143">
        <f t="shared" si="1"/>
        <v>263949</v>
      </c>
      <c r="L9" s="65">
        <f t="shared" si="1"/>
        <v>379848</v>
      </c>
      <c r="M9" s="65">
        <f t="shared" si="1"/>
        <v>21</v>
      </c>
      <c r="O9" s="65"/>
      <c r="P9" s="65"/>
      <c r="Q9" s="65"/>
      <c r="R9" s="65"/>
      <c r="S9" s="65"/>
      <c r="T9" s="65"/>
      <c r="U9" s="65"/>
      <c r="V9" s="65"/>
    </row>
    <row r="10" spans="1:22" ht="23.25" customHeight="1" x14ac:dyDescent="0.2">
      <c r="A10" s="383" t="s">
        <v>85</v>
      </c>
      <c r="B10" s="384"/>
      <c r="C10" s="384"/>
      <c r="D10" s="384"/>
      <c r="E10" s="142">
        <f t="shared" si="0"/>
        <v>125379</v>
      </c>
      <c r="F10" s="148">
        <v>23909</v>
      </c>
      <c r="G10" s="148">
        <v>15256</v>
      </c>
      <c r="H10" s="148">
        <v>1900</v>
      </c>
      <c r="I10" s="148">
        <v>261</v>
      </c>
      <c r="J10" s="148">
        <v>658</v>
      </c>
      <c r="K10" s="148">
        <v>38969</v>
      </c>
      <c r="L10" s="67">
        <v>44413</v>
      </c>
      <c r="M10" s="67">
        <v>13</v>
      </c>
    </row>
    <row r="11" spans="1:22" ht="16.5" customHeight="1" x14ac:dyDescent="0.2">
      <c r="A11" s="383" t="s">
        <v>86</v>
      </c>
      <c r="B11" s="384"/>
      <c r="C11" s="384"/>
      <c r="D11" s="384"/>
      <c r="E11" s="142">
        <f t="shared" si="0"/>
        <v>616732</v>
      </c>
      <c r="F11" s="148">
        <v>18604</v>
      </c>
      <c r="G11" s="148">
        <v>26489</v>
      </c>
      <c r="H11" s="148">
        <v>8732</v>
      </c>
      <c r="I11" s="148">
        <v>774</v>
      </c>
      <c r="J11" s="148">
        <v>1710</v>
      </c>
      <c r="K11" s="148">
        <v>224980</v>
      </c>
      <c r="L11" s="67">
        <v>335435</v>
      </c>
      <c r="M11" s="67">
        <v>8</v>
      </c>
    </row>
    <row r="12" spans="1:22" ht="34.5" customHeight="1" x14ac:dyDescent="0.2">
      <c r="A12" s="439" t="s">
        <v>232</v>
      </c>
      <c r="B12" s="440"/>
      <c r="C12" s="440"/>
      <c r="D12" s="440"/>
      <c r="E12" s="142">
        <f t="shared" si="0"/>
        <v>742111</v>
      </c>
      <c r="F12" s="143">
        <f t="shared" ref="F12:M12" si="2">SUM(F13:F15)</f>
        <v>42513</v>
      </c>
      <c r="G12" s="143">
        <f t="shared" si="2"/>
        <v>41745</v>
      </c>
      <c r="H12" s="143">
        <f t="shared" si="2"/>
        <v>10632</v>
      </c>
      <c r="I12" s="143">
        <f t="shared" si="2"/>
        <v>1035</v>
      </c>
      <c r="J12" s="143">
        <f t="shared" si="2"/>
        <v>2368</v>
      </c>
      <c r="K12" s="143">
        <f t="shared" si="2"/>
        <v>263949</v>
      </c>
      <c r="L12" s="65">
        <f t="shared" si="2"/>
        <v>379848</v>
      </c>
      <c r="M12" s="65">
        <f t="shared" si="2"/>
        <v>21</v>
      </c>
    </row>
    <row r="13" spans="1:22" ht="23.25" customHeight="1" x14ac:dyDescent="0.2">
      <c r="A13" s="396" t="s">
        <v>202</v>
      </c>
      <c r="B13" s="384"/>
      <c r="C13" s="384"/>
      <c r="D13" s="384"/>
      <c r="E13" s="80">
        <f t="shared" si="0"/>
        <v>130747</v>
      </c>
      <c r="F13" s="67">
        <v>8146</v>
      </c>
      <c r="G13" s="67">
        <v>6589</v>
      </c>
      <c r="H13" s="72" t="s">
        <v>688</v>
      </c>
      <c r="I13" s="67">
        <v>228</v>
      </c>
      <c r="J13" s="67">
        <v>438</v>
      </c>
      <c r="K13" s="67">
        <v>62259</v>
      </c>
      <c r="L13" s="67">
        <v>53087</v>
      </c>
      <c r="M13" s="67">
        <v>0</v>
      </c>
    </row>
    <row r="14" spans="1:22" ht="17.25" customHeight="1" x14ac:dyDescent="0.2">
      <c r="A14" s="396" t="s">
        <v>203</v>
      </c>
      <c r="B14" s="384"/>
      <c r="C14" s="384"/>
      <c r="D14" s="384"/>
      <c r="E14" s="80">
        <f t="shared" si="0"/>
        <v>600724</v>
      </c>
      <c r="F14" s="67">
        <v>34367</v>
      </c>
      <c r="G14" s="67">
        <v>35156</v>
      </c>
      <c r="H14" s="72" t="s">
        <v>688</v>
      </c>
      <c r="I14" s="67">
        <v>799</v>
      </c>
      <c r="J14" s="67">
        <v>1930</v>
      </c>
      <c r="K14" s="67">
        <v>201690</v>
      </c>
      <c r="L14" s="67">
        <v>326761</v>
      </c>
      <c r="M14" s="67">
        <v>21</v>
      </c>
    </row>
    <row r="15" spans="1:22" ht="17.25" customHeight="1" x14ac:dyDescent="0.2">
      <c r="A15" s="396" t="s">
        <v>748</v>
      </c>
      <c r="B15" s="384"/>
      <c r="C15" s="384"/>
      <c r="D15" s="384"/>
      <c r="E15" s="80">
        <f t="shared" si="0"/>
        <v>10640</v>
      </c>
      <c r="F15" s="67">
        <v>0</v>
      </c>
      <c r="G15" s="67">
        <v>0</v>
      </c>
      <c r="H15" s="67">
        <v>10632</v>
      </c>
      <c r="I15" s="67">
        <v>8</v>
      </c>
      <c r="J15" s="67">
        <v>0</v>
      </c>
      <c r="K15" s="67">
        <v>0</v>
      </c>
      <c r="L15" s="67">
        <v>0</v>
      </c>
      <c r="M15" s="67">
        <v>0</v>
      </c>
      <c r="P15" s="67"/>
    </row>
    <row r="16" spans="1:22" ht="34.5" customHeight="1" x14ac:dyDescent="0.2">
      <c r="A16" s="441" t="s">
        <v>204</v>
      </c>
      <c r="B16" s="440"/>
      <c r="C16" s="440"/>
      <c r="D16" s="440"/>
      <c r="E16" s="80">
        <f t="shared" si="0"/>
        <v>2156607</v>
      </c>
      <c r="F16" s="65">
        <f t="shared" ref="F16:M16" si="3">SUM(F17:F20)</f>
        <v>504619</v>
      </c>
      <c r="G16" s="65">
        <f t="shared" si="3"/>
        <v>26609</v>
      </c>
      <c r="H16" s="65">
        <f t="shared" si="3"/>
        <v>6260</v>
      </c>
      <c r="I16" s="65">
        <f t="shared" si="3"/>
        <v>1375</v>
      </c>
      <c r="J16" s="65">
        <f t="shared" si="3"/>
        <v>21466</v>
      </c>
      <c r="K16" s="65">
        <f t="shared" si="3"/>
        <v>206103</v>
      </c>
      <c r="L16" s="65">
        <f t="shared" si="3"/>
        <v>1390175</v>
      </c>
      <c r="M16" s="65">
        <f t="shared" si="3"/>
        <v>0</v>
      </c>
    </row>
    <row r="17" spans="1:13" ht="23.25" customHeight="1" x14ac:dyDescent="0.2">
      <c r="A17" s="396" t="s">
        <v>205</v>
      </c>
      <c r="B17" s="384"/>
      <c r="C17" s="384"/>
      <c r="D17" s="384"/>
      <c r="E17" s="80">
        <f t="shared" si="0"/>
        <v>250740</v>
      </c>
      <c r="F17" s="67">
        <v>19737</v>
      </c>
      <c r="G17" s="67">
        <v>4943</v>
      </c>
      <c r="H17" s="67">
        <v>540</v>
      </c>
      <c r="I17" s="67">
        <v>303</v>
      </c>
      <c r="J17" s="67">
        <v>785</v>
      </c>
      <c r="K17" s="67">
        <v>27504</v>
      </c>
      <c r="L17" s="67">
        <v>196928</v>
      </c>
      <c r="M17" s="67">
        <v>0</v>
      </c>
    </row>
    <row r="18" spans="1:13" ht="16.5" customHeight="1" x14ac:dyDescent="0.2">
      <c r="A18" s="396" t="s">
        <v>206</v>
      </c>
      <c r="B18" s="384"/>
      <c r="C18" s="384"/>
      <c r="D18" s="384"/>
      <c r="E18" s="80">
        <f t="shared" si="0"/>
        <v>1644568</v>
      </c>
      <c r="F18" s="67">
        <v>418587</v>
      </c>
      <c r="G18" s="67">
        <v>14978</v>
      </c>
      <c r="H18" s="67">
        <v>4470</v>
      </c>
      <c r="I18" s="67">
        <v>674</v>
      </c>
      <c r="J18" s="67">
        <v>19980</v>
      </c>
      <c r="K18" s="67">
        <v>140309</v>
      </c>
      <c r="L18" s="67">
        <v>1045570</v>
      </c>
      <c r="M18" s="67">
        <v>0</v>
      </c>
    </row>
    <row r="19" spans="1:13" ht="16.5" customHeight="1" x14ac:dyDescent="0.2">
      <c r="A19" s="396" t="s">
        <v>207</v>
      </c>
      <c r="B19" s="384"/>
      <c r="C19" s="384"/>
      <c r="D19" s="384"/>
      <c r="E19" s="80">
        <f t="shared" si="0"/>
        <v>63683</v>
      </c>
      <c r="F19" s="67">
        <v>15227</v>
      </c>
      <c r="G19" s="67">
        <v>3342</v>
      </c>
      <c r="H19" s="67">
        <v>233</v>
      </c>
      <c r="I19" s="67">
        <v>96</v>
      </c>
      <c r="J19" s="67">
        <v>205</v>
      </c>
      <c r="K19" s="67">
        <v>30499</v>
      </c>
      <c r="L19" s="67">
        <v>14081</v>
      </c>
      <c r="M19" s="67">
        <v>0</v>
      </c>
    </row>
    <row r="20" spans="1:13" ht="16.5" customHeight="1" x14ac:dyDescent="0.2">
      <c r="A20" s="396" t="s">
        <v>747</v>
      </c>
      <c r="B20" s="384"/>
      <c r="C20" s="384"/>
      <c r="D20" s="384"/>
      <c r="E20" s="80">
        <f t="shared" si="0"/>
        <v>197616</v>
      </c>
      <c r="F20" s="67">
        <v>51068</v>
      </c>
      <c r="G20" s="67">
        <v>3346</v>
      </c>
      <c r="H20" s="67">
        <v>1017</v>
      </c>
      <c r="I20" s="67">
        <v>302</v>
      </c>
      <c r="J20" s="67">
        <v>496</v>
      </c>
      <c r="K20" s="67">
        <v>7791</v>
      </c>
      <c r="L20" s="67">
        <v>133596</v>
      </c>
      <c r="M20" s="67">
        <v>0</v>
      </c>
    </row>
    <row r="21" spans="1:13" ht="34.5" customHeight="1" x14ac:dyDescent="0.2">
      <c r="A21" s="441" t="s">
        <v>113</v>
      </c>
      <c r="B21" s="440"/>
      <c r="C21" s="440"/>
      <c r="D21" s="440"/>
      <c r="E21" s="80">
        <f t="shared" si="0"/>
        <v>74337</v>
      </c>
      <c r="F21" s="65">
        <f t="shared" ref="F21:M21" si="4">SUM(F22:F23)</f>
        <v>9273</v>
      </c>
      <c r="G21" s="65">
        <f t="shared" si="4"/>
        <v>504</v>
      </c>
      <c r="H21" s="65">
        <f t="shared" si="4"/>
        <v>505</v>
      </c>
      <c r="I21" s="65">
        <f t="shared" si="4"/>
        <v>91</v>
      </c>
      <c r="J21" s="65">
        <f t="shared" si="4"/>
        <v>145</v>
      </c>
      <c r="K21" s="65">
        <f t="shared" si="4"/>
        <v>31734</v>
      </c>
      <c r="L21" s="65">
        <f t="shared" si="4"/>
        <v>32085</v>
      </c>
      <c r="M21" s="65">
        <f t="shared" si="4"/>
        <v>0</v>
      </c>
    </row>
    <row r="22" spans="1:13" ht="34.5" customHeight="1" x14ac:dyDescent="0.2">
      <c r="A22" s="396" t="s">
        <v>208</v>
      </c>
      <c r="B22" s="384"/>
      <c r="C22" s="384"/>
      <c r="D22" s="384"/>
      <c r="E22" s="80">
        <f t="shared" si="0"/>
        <v>56277</v>
      </c>
      <c r="F22" s="67">
        <v>8711</v>
      </c>
      <c r="G22" s="67">
        <v>463</v>
      </c>
      <c r="H22" s="67">
        <v>445</v>
      </c>
      <c r="I22" s="67">
        <v>67</v>
      </c>
      <c r="J22" s="67">
        <v>85</v>
      </c>
      <c r="K22" s="67">
        <v>31225</v>
      </c>
      <c r="L22" s="67">
        <v>15281</v>
      </c>
      <c r="M22" s="67">
        <v>0</v>
      </c>
    </row>
    <row r="23" spans="1:13" ht="16.5" customHeight="1" x14ac:dyDescent="0.2">
      <c r="A23" s="383" t="s">
        <v>87</v>
      </c>
      <c r="B23" s="384"/>
      <c r="C23" s="384"/>
      <c r="D23" s="384"/>
      <c r="E23" s="80">
        <f t="shared" si="0"/>
        <v>18060</v>
      </c>
      <c r="F23" s="67">
        <v>562</v>
      </c>
      <c r="G23" s="67">
        <v>41</v>
      </c>
      <c r="H23" s="67">
        <v>60</v>
      </c>
      <c r="I23" s="67">
        <v>24</v>
      </c>
      <c r="J23" s="67">
        <v>60</v>
      </c>
      <c r="K23" s="67">
        <v>509</v>
      </c>
      <c r="L23" s="67">
        <v>16804</v>
      </c>
      <c r="M23" s="67">
        <v>0</v>
      </c>
    </row>
    <row r="24" spans="1:13" ht="34.5" customHeight="1" x14ac:dyDescent="0.2">
      <c r="A24" s="441" t="s">
        <v>88</v>
      </c>
      <c r="B24" s="440"/>
      <c r="C24" s="440"/>
      <c r="D24" s="440"/>
      <c r="E24" s="80">
        <f t="shared" si="0"/>
        <v>90618</v>
      </c>
      <c r="F24" s="65">
        <f t="shared" ref="F24:M24" si="5">SUM(F25:F27)</f>
        <v>22929</v>
      </c>
      <c r="G24" s="65">
        <f t="shared" si="5"/>
        <v>666</v>
      </c>
      <c r="H24" s="65">
        <f t="shared" si="5"/>
        <v>349</v>
      </c>
      <c r="I24" s="65">
        <f t="shared" si="5"/>
        <v>92</v>
      </c>
      <c r="J24" s="65">
        <f t="shared" si="5"/>
        <v>319</v>
      </c>
      <c r="K24" s="65">
        <f t="shared" si="5"/>
        <v>15783</v>
      </c>
      <c r="L24" s="65">
        <f t="shared" si="5"/>
        <v>50480</v>
      </c>
      <c r="M24" s="65">
        <f t="shared" si="5"/>
        <v>0</v>
      </c>
    </row>
    <row r="25" spans="1:13" ht="34.5" customHeight="1" x14ac:dyDescent="0.2">
      <c r="A25" s="383" t="s">
        <v>176</v>
      </c>
      <c r="B25" s="384"/>
      <c r="C25" s="384"/>
      <c r="D25" s="384"/>
      <c r="E25" s="80">
        <f t="shared" si="0"/>
        <v>55880</v>
      </c>
      <c r="F25" s="67">
        <v>13984</v>
      </c>
      <c r="G25" s="67">
        <v>185</v>
      </c>
      <c r="H25" s="72" t="s">
        <v>688</v>
      </c>
      <c r="I25" s="67">
        <v>29</v>
      </c>
      <c r="J25" s="67">
        <v>135</v>
      </c>
      <c r="K25" s="67">
        <v>9324</v>
      </c>
      <c r="L25" s="67">
        <v>32223</v>
      </c>
      <c r="M25" s="67">
        <v>0</v>
      </c>
    </row>
    <row r="26" spans="1:13" ht="17.25" customHeight="1" x14ac:dyDescent="0.2">
      <c r="A26" s="396" t="s">
        <v>229</v>
      </c>
      <c r="B26" s="384"/>
      <c r="C26" s="384"/>
      <c r="D26" s="384"/>
      <c r="E26" s="80">
        <f t="shared" si="0"/>
        <v>28750</v>
      </c>
      <c r="F26" s="67">
        <v>7983</v>
      </c>
      <c r="G26" s="67">
        <v>463</v>
      </c>
      <c r="H26" s="67">
        <v>349</v>
      </c>
      <c r="I26" s="67">
        <v>53</v>
      </c>
      <c r="J26" s="67">
        <v>99</v>
      </c>
      <c r="K26" s="67">
        <v>6354</v>
      </c>
      <c r="L26" s="67">
        <v>13449</v>
      </c>
      <c r="M26" s="67">
        <v>0</v>
      </c>
    </row>
    <row r="27" spans="1:13" ht="17.25" customHeight="1" x14ac:dyDescent="0.2">
      <c r="A27" s="396" t="s">
        <v>400</v>
      </c>
      <c r="B27" s="396"/>
      <c r="C27" s="396"/>
      <c r="D27" s="396"/>
      <c r="E27" s="80">
        <f t="shared" si="0"/>
        <v>5988</v>
      </c>
      <c r="F27" s="67">
        <v>962</v>
      </c>
      <c r="G27" s="67">
        <v>18</v>
      </c>
      <c r="H27" s="72" t="s">
        <v>688</v>
      </c>
      <c r="I27" s="67">
        <v>10</v>
      </c>
      <c r="J27" s="67">
        <v>85</v>
      </c>
      <c r="K27" s="67">
        <v>105</v>
      </c>
      <c r="L27" s="67">
        <v>4808</v>
      </c>
      <c r="M27" s="67">
        <v>0</v>
      </c>
    </row>
    <row r="28" spans="1:13" ht="22.5" customHeight="1" x14ac:dyDescent="0.2">
      <c r="A28" s="441" t="s">
        <v>215</v>
      </c>
      <c r="B28" s="440"/>
      <c r="C28" s="440"/>
      <c r="D28" s="440"/>
      <c r="E28" s="80">
        <f t="shared" si="0"/>
        <v>296315</v>
      </c>
      <c r="F28" s="65">
        <f t="shared" ref="F28:M28" si="6">SUM(F29:F35)</f>
        <v>85637</v>
      </c>
      <c r="G28" s="65">
        <f t="shared" si="6"/>
        <v>15252</v>
      </c>
      <c r="H28" s="65">
        <f t="shared" si="6"/>
        <v>1738</v>
      </c>
      <c r="I28" s="65">
        <f t="shared" si="6"/>
        <v>608</v>
      </c>
      <c r="J28" s="65">
        <f t="shared" si="6"/>
        <v>1341</v>
      </c>
      <c r="K28" s="65">
        <f t="shared" si="6"/>
        <v>149295</v>
      </c>
      <c r="L28" s="65">
        <f t="shared" si="6"/>
        <v>42431</v>
      </c>
      <c r="M28" s="65">
        <f t="shared" si="6"/>
        <v>13</v>
      </c>
    </row>
    <row r="29" spans="1:13" ht="22.5" customHeight="1" x14ac:dyDescent="0.2">
      <c r="A29" s="396" t="s">
        <v>209</v>
      </c>
      <c r="B29" s="384"/>
      <c r="C29" s="384"/>
      <c r="D29" s="384"/>
      <c r="E29" s="80">
        <f t="shared" si="0"/>
        <v>16844</v>
      </c>
      <c r="F29" s="67">
        <v>4451</v>
      </c>
      <c r="G29" s="67">
        <v>2858</v>
      </c>
      <c r="H29" s="67">
        <v>333</v>
      </c>
      <c r="I29" s="67">
        <v>109</v>
      </c>
      <c r="J29" s="67">
        <v>191</v>
      </c>
      <c r="K29" s="67">
        <v>5968</v>
      </c>
      <c r="L29" s="67">
        <v>2930</v>
      </c>
      <c r="M29" s="67">
        <v>4</v>
      </c>
    </row>
    <row r="30" spans="1:13" ht="15.75" customHeight="1" x14ac:dyDescent="0.2">
      <c r="A30" s="396" t="s">
        <v>205</v>
      </c>
      <c r="B30" s="384"/>
      <c r="C30" s="384"/>
      <c r="D30" s="384"/>
      <c r="E30" s="80">
        <f t="shared" si="0"/>
        <v>36013</v>
      </c>
      <c r="F30" s="67">
        <v>6558</v>
      </c>
      <c r="G30" s="67">
        <v>1572</v>
      </c>
      <c r="H30" s="67">
        <v>69</v>
      </c>
      <c r="I30" s="67">
        <v>174</v>
      </c>
      <c r="J30" s="67">
        <v>210</v>
      </c>
      <c r="K30" s="67">
        <v>15353</v>
      </c>
      <c r="L30" s="67">
        <v>12077</v>
      </c>
      <c r="M30" s="67">
        <v>0</v>
      </c>
    </row>
    <row r="31" spans="1:13" ht="15.75" customHeight="1" x14ac:dyDescent="0.2">
      <c r="A31" s="396" t="s">
        <v>210</v>
      </c>
      <c r="B31" s="384"/>
      <c r="C31" s="384"/>
      <c r="D31" s="384"/>
      <c r="E31" s="80">
        <f t="shared" si="0"/>
        <v>12286</v>
      </c>
      <c r="F31" s="67">
        <v>3083</v>
      </c>
      <c r="G31" s="67">
        <v>493</v>
      </c>
      <c r="H31" s="67">
        <v>106</v>
      </c>
      <c r="I31" s="67">
        <v>42</v>
      </c>
      <c r="J31" s="67">
        <v>45</v>
      </c>
      <c r="K31" s="67">
        <v>2128</v>
      </c>
      <c r="L31" s="67">
        <v>6386</v>
      </c>
      <c r="M31" s="67">
        <v>3</v>
      </c>
    </row>
    <row r="32" spans="1:13" ht="15.75" customHeight="1" x14ac:dyDescent="0.2">
      <c r="A32" s="396" t="s">
        <v>207</v>
      </c>
      <c r="B32" s="384"/>
      <c r="C32" s="384"/>
      <c r="D32" s="384"/>
      <c r="E32" s="80">
        <f t="shared" si="0"/>
        <v>42713</v>
      </c>
      <c r="F32" s="67">
        <v>16203</v>
      </c>
      <c r="G32" s="67">
        <v>1008</v>
      </c>
      <c r="H32" s="67">
        <v>220</v>
      </c>
      <c r="I32" s="67">
        <v>31</v>
      </c>
      <c r="J32" s="67">
        <v>86</v>
      </c>
      <c r="K32" s="67">
        <v>16511</v>
      </c>
      <c r="L32" s="67">
        <v>8648</v>
      </c>
      <c r="M32" s="67">
        <v>6</v>
      </c>
    </row>
    <row r="33" spans="1:16" ht="15.75" customHeight="1" x14ac:dyDescent="0.2">
      <c r="A33" s="396" t="s">
        <v>211</v>
      </c>
      <c r="B33" s="384"/>
      <c r="C33" s="384"/>
      <c r="D33" s="384"/>
      <c r="E33" s="80">
        <f t="shared" si="0"/>
        <v>17363</v>
      </c>
      <c r="F33" s="67">
        <v>9010</v>
      </c>
      <c r="G33" s="67">
        <v>463</v>
      </c>
      <c r="H33" s="67">
        <v>445</v>
      </c>
      <c r="I33" s="67">
        <v>121</v>
      </c>
      <c r="J33" s="67">
        <v>120</v>
      </c>
      <c r="K33" s="67">
        <v>2125</v>
      </c>
      <c r="L33" s="67">
        <v>5079</v>
      </c>
      <c r="M33" s="67">
        <v>0</v>
      </c>
    </row>
    <row r="34" spans="1:16" ht="15.75" customHeight="1" x14ac:dyDescent="0.2">
      <c r="A34" s="396" t="s">
        <v>206</v>
      </c>
      <c r="B34" s="384"/>
      <c r="C34" s="384"/>
      <c r="D34" s="384"/>
      <c r="E34" s="80">
        <f t="shared" si="0"/>
        <v>166750</v>
      </c>
      <c r="F34" s="67">
        <v>46332</v>
      </c>
      <c r="G34" s="67">
        <v>7138</v>
      </c>
      <c r="H34" s="67">
        <v>565</v>
      </c>
      <c r="I34" s="67">
        <v>131</v>
      </c>
      <c r="J34" s="67">
        <v>599</v>
      </c>
      <c r="K34" s="67">
        <v>105408</v>
      </c>
      <c r="L34" s="67">
        <v>6577</v>
      </c>
      <c r="M34" s="67">
        <v>0</v>
      </c>
    </row>
    <row r="35" spans="1:16" ht="15.75" customHeight="1" x14ac:dyDescent="0.2">
      <c r="A35" s="396" t="s">
        <v>746</v>
      </c>
      <c r="B35" s="384"/>
      <c r="C35" s="384"/>
      <c r="D35" s="384"/>
      <c r="E35" s="80">
        <f t="shared" si="0"/>
        <v>4346</v>
      </c>
      <c r="F35" s="67">
        <v>0</v>
      </c>
      <c r="G35" s="67">
        <v>1720</v>
      </c>
      <c r="H35" s="72" t="s">
        <v>688</v>
      </c>
      <c r="I35" s="67">
        <v>0</v>
      </c>
      <c r="J35" s="67">
        <v>90</v>
      </c>
      <c r="K35" s="67">
        <v>1802</v>
      </c>
      <c r="L35" s="67">
        <v>734</v>
      </c>
      <c r="M35" s="67">
        <v>0</v>
      </c>
      <c r="P35" s="67"/>
    </row>
    <row r="36" spans="1:16" ht="23.25" customHeight="1" x14ac:dyDescent="0.2">
      <c r="A36" s="441" t="s">
        <v>212</v>
      </c>
      <c r="B36" s="440"/>
      <c r="C36" s="440"/>
      <c r="D36" s="440"/>
      <c r="E36" s="80">
        <f t="shared" ref="E36:E43" si="7">SUM(F36:M36)</f>
        <v>868924</v>
      </c>
      <c r="F36" s="65">
        <f t="shared" ref="F36:M36" si="8">SUM(F37:F43)</f>
        <v>71806</v>
      </c>
      <c r="G36" s="65">
        <f t="shared" si="8"/>
        <v>56760</v>
      </c>
      <c r="H36" s="65">
        <f t="shared" si="8"/>
        <v>17312</v>
      </c>
      <c r="I36" s="65">
        <f t="shared" si="8"/>
        <v>833</v>
      </c>
      <c r="J36" s="65">
        <f t="shared" si="8"/>
        <v>6699</v>
      </c>
      <c r="K36" s="65">
        <f t="shared" si="8"/>
        <v>429580</v>
      </c>
      <c r="L36" s="65">
        <f>SUM(L37:L43)</f>
        <v>285926</v>
      </c>
      <c r="M36" s="65">
        <f t="shared" si="8"/>
        <v>8</v>
      </c>
    </row>
    <row r="37" spans="1:16" ht="23.25" customHeight="1" x14ac:dyDescent="0.2">
      <c r="A37" s="396" t="s">
        <v>209</v>
      </c>
      <c r="B37" s="384"/>
      <c r="C37" s="384"/>
      <c r="D37" s="384"/>
      <c r="E37" s="80">
        <f t="shared" si="7"/>
        <v>38899</v>
      </c>
      <c r="F37" s="67">
        <v>6468</v>
      </c>
      <c r="G37" s="67">
        <v>5733</v>
      </c>
      <c r="H37" s="67">
        <v>2947</v>
      </c>
      <c r="I37" s="67">
        <v>210</v>
      </c>
      <c r="J37" s="67">
        <v>1852</v>
      </c>
      <c r="K37" s="67">
        <v>13372</v>
      </c>
      <c r="L37" s="67">
        <v>8314</v>
      </c>
      <c r="M37" s="67">
        <v>3</v>
      </c>
    </row>
    <row r="38" spans="1:16" ht="17.25" customHeight="1" x14ac:dyDescent="0.2">
      <c r="A38" s="396" t="s">
        <v>205</v>
      </c>
      <c r="B38" s="384"/>
      <c r="C38" s="384"/>
      <c r="D38" s="384"/>
      <c r="E38" s="80">
        <f t="shared" si="7"/>
        <v>112706</v>
      </c>
      <c r="F38" s="67">
        <v>7365</v>
      </c>
      <c r="G38" s="67">
        <v>3608</v>
      </c>
      <c r="H38" s="67">
        <v>1539</v>
      </c>
      <c r="I38" s="67">
        <v>208</v>
      </c>
      <c r="J38" s="67">
        <v>1550</v>
      </c>
      <c r="K38" s="67">
        <v>54762</v>
      </c>
      <c r="L38" s="67">
        <v>43674</v>
      </c>
      <c r="M38" s="67">
        <v>0</v>
      </c>
    </row>
    <row r="39" spans="1:16" ht="17.25" customHeight="1" x14ac:dyDescent="0.2">
      <c r="A39" s="396" t="s">
        <v>210</v>
      </c>
      <c r="B39" s="384"/>
      <c r="C39" s="384"/>
      <c r="D39" s="384"/>
      <c r="E39" s="80">
        <f t="shared" si="7"/>
        <v>16315</v>
      </c>
      <c r="F39" s="67">
        <v>713</v>
      </c>
      <c r="G39" s="67">
        <v>2032</v>
      </c>
      <c r="H39" s="67">
        <v>964</v>
      </c>
      <c r="I39" s="67">
        <v>10</v>
      </c>
      <c r="J39" s="67">
        <v>120</v>
      </c>
      <c r="K39" s="67">
        <v>6346</v>
      </c>
      <c r="L39" s="67">
        <v>6128</v>
      </c>
      <c r="M39" s="67">
        <v>2</v>
      </c>
      <c r="P39" s="67"/>
    </row>
    <row r="40" spans="1:16" ht="17.25" customHeight="1" x14ac:dyDescent="0.2">
      <c r="A40" s="396" t="s">
        <v>207</v>
      </c>
      <c r="B40" s="384"/>
      <c r="C40" s="384"/>
      <c r="D40" s="384"/>
      <c r="E40" s="80">
        <f t="shared" si="7"/>
        <v>120380</v>
      </c>
      <c r="F40" s="67">
        <v>10522</v>
      </c>
      <c r="G40" s="67">
        <v>2901</v>
      </c>
      <c r="H40" s="67">
        <v>2555</v>
      </c>
      <c r="I40" s="67">
        <v>126</v>
      </c>
      <c r="J40" s="67">
        <v>965</v>
      </c>
      <c r="K40" s="67">
        <v>62306</v>
      </c>
      <c r="L40" s="67">
        <v>41002</v>
      </c>
      <c r="M40" s="67">
        <v>3</v>
      </c>
    </row>
    <row r="41" spans="1:16" ht="17.25" customHeight="1" x14ac:dyDescent="0.2">
      <c r="A41" s="396" t="s">
        <v>211</v>
      </c>
      <c r="B41" s="384"/>
      <c r="C41" s="384"/>
      <c r="D41" s="384"/>
      <c r="E41" s="80">
        <f t="shared" si="7"/>
        <v>281474</v>
      </c>
      <c r="F41" s="67">
        <v>4660</v>
      </c>
      <c r="G41" s="67">
        <v>27254</v>
      </c>
      <c r="H41" s="67">
        <v>7628</v>
      </c>
      <c r="I41" s="67">
        <v>127</v>
      </c>
      <c r="J41" s="67">
        <v>135</v>
      </c>
      <c r="K41" s="67">
        <v>72238</v>
      </c>
      <c r="L41" s="67">
        <v>169432</v>
      </c>
      <c r="M41" s="67">
        <v>0</v>
      </c>
    </row>
    <row r="42" spans="1:16" ht="17.25" customHeight="1" x14ac:dyDescent="0.2">
      <c r="A42" s="396" t="s">
        <v>206</v>
      </c>
      <c r="B42" s="384"/>
      <c r="C42" s="384"/>
      <c r="D42" s="384"/>
      <c r="E42" s="80">
        <f t="shared" si="7"/>
        <v>289799</v>
      </c>
      <c r="F42" s="67">
        <v>42078</v>
      </c>
      <c r="G42" s="67">
        <v>8334</v>
      </c>
      <c r="H42" s="67">
        <v>1679</v>
      </c>
      <c r="I42" s="67">
        <v>152</v>
      </c>
      <c r="J42" s="67">
        <v>1987</v>
      </c>
      <c r="K42" s="67">
        <v>219591</v>
      </c>
      <c r="L42" s="67">
        <v>15978</v>
      </c>
      <c r="M42" s="67">
        <v>0</v>
      </c>
    </row>
    <row r="43" spans="1:16" ht="17.25" customHeight="1" x14ac:dyDescent="0.2">
      <c r="A43" s="396" t="s">
        <v>746</v>
      </c>
      <c r="B43" s="384"/>
      <c r="C43" s="384"/>
      <c r="D43" s="384"/>
      <c r="E43" s="80">
        <f t="shared" si="7"/>
        <v>9351</v>
      </c>
      <c r="F43" s="67">
        <v>0</v>
      </c>
      <c r="G43" s="67">
        <v>6898</v>
      </c>
      <c r="H43" s="72" t="s">
        <v>688</v>
      </c>
      <c r="I43" s="67">
        <v>0</v>
      </c>
      <c r="J43" s="67">
        <v>90</v>
      </c>
      <c r="K43" s="67">
        <v>965</v>
      </c>
      <c r="L43" s="67">
        <v>1398</v>
      </c>
      <c r="M43" s="67">
        <v>0</v>
      </c>
      <c r="P43" s="67"/>
    </row>
    <row r="44" spans="1:16" ht="17.25" customHeight="1" x14ac:dyDescent="0.2">
      <c r="A44" s="335"/>
      <c r="B44" s="335"/>
      <c r="C44" s="335"/>
      <c r="D44" s="335"/>
      <c r="E44" s="61"/>
      <c r="F44" s="61"/>
      <c r="G44" s="61"/>
      <c r="H44" s="61"/>
      <c r="I44" s="70"/>
      <c r="J44" s="70"/>
      <c r="K44" s="70"/>
      <c r="L44" s="70"/>
      <c r="M44" s="70"/>
    </row>
    <row r="45" spans="1:16" ht="11.25" customHeight="1" x14ac:dyDescent="0.2">
      <c r="A45" s="71"/>
      <c r="B45" s="71"/>
      <c r="C45" s="71"/>
      <c r="D45" s="71"/>
      <c r="F45" s="71"/>
      <c r="G45" s="71"/>
      <c r="H45" s="71"/>
      <c r="I45" s="71"/>
      <c r="J45" s="71"/>
      <c r="K45" s="71"/>
      <c r="L45" s="71"/>
      <c r="M45" s="72"/>
    </row>
    <row r="46" spans="1:16" ht="11.25" customHeight="1" x14ac:dyDescent="0.2">
      <c r="A46" s="129" t="s">
        <v>145</v>
      </c>
      <c r="D46" s="433" t="s">
        <v>782</v>
      </c>
      <c r="E46" s="433"/>
      <c r="F46" s="433"/>
      <c r="G46" s="433"/>
      <c r="H46" s="433"/>
      <c r="I46" s="433"/>
      <c r="J46" s="433"/>
      <c r="K46" s="433"/>
      <c r="L46" s="433"/>
      <c r="M46" s="433"/>
      <c r="N46" s="69"/>
      <c r="O46" s="69"/>
      <c r="P46" s="69"/>
    </row>
    <row r="47" spans="1:16" ht="11.25" customHeight="1" x14ac:dyDescent="0.2">
      <c r="A47" s="129"/>
      <c r="C47" s="69"/>
      <c r="D47" s="433"/>
      <c r="E47" s="433"/>
      <c r="F47" s="433"/>
      <c r="G47" s="433"/>
      <c r="H47" s="433"/>
      <c r="I47" s="433"/>
      <c r="J47" s="433"/>
      <c r="K47" s="433"/>
      <c r="L47" s="433"/>
      <c r="M47" s="433"/>
      <c r="N47" s="69"/>
      <c r="O47" s="69"/>
      <c r="P47" s="69"/>
    </row>
    <row r="48" spans="1:16" ht="11.25" customHeight="1" x14ac:dyDescent="0.2">
      <c r="A48" s="73" t="s">
        <v>154</v>
      </c>
      <c r="C48" s="69"/>
      <c r="D48" s="71" t="s">
        <v>213</v>
      </c>
      <c r="E48" s="69"/>
      <c r="F48" s="69"/>
      <c r="G48" s="69"/>
      <c r="H48" s="69"/>
      <c r="I48" s="69"/>
      <c r="J48" s="69"/>
      <c r="K48" s="69"/>
      <c r="L48" s="69"/>
      <c r="M48" s="69"/>
      <c r="N48" s="69"/>
      <c r="O48" s="69"/>
      <c r="P48" s="71"/>
    </row>
    <row r="49" spans="1:18" ht="11.25" customHeight="1" x14ac:dyDescent="0.2">
      <c r="A49" s="71" t="s">
        <v>155</v>
      </c>
      <c r="C49" s="69"/>
      <c r="D49" s="71" t="s">
        <v>745</v>
      </c>
      <c r="E49" s="69"/>
      <c r="F49" s="69"/>
      <c r="G49" s="69"/>
      <c r="H49" s="69"/>
      <c r="I49" s="69"/>
      <c r="J49" s="69"/>
      <c r="K49" s="69"/>
      <c r="L49" s="69"/>
      <c r="M49" s="69"/>
      <c r="N49" s="69"/>
      <c r="O49" s="69"/>
      <c r="P49" s="71"/>
    </row>
    <row r="50" spans="1:18" ht="11.25" customHeight="1" x14ac:dyDescent="0.2">
      <c r="A50" s="71" t="s">
        <v>156</v>
      </c>
      <c r="C50" s="69"/>
      <c r="D50" s="318" t="s">
        <v>744</v>
      </c>
      <c r="E50" s="69"/>
      <c r="F50" s="69"/>
      <c r="G50" s="69"/>
      <c r="H50" s="69"/>
      <c r="I50" s="69"/>
      <c r="J50" s="69"/>
      <c r="K50" s="69"/>
      <c r="L50" s="69"/>
      <c r="M50" s="69"/>
      <c r="N50" s="69"/>
      <c r="O50" s="69"/>
      <c r="P50" s="71"/>
      <c r="Q50" s="71"/>
      <c r="R50" s="71"/>
    </row>
    <row r="51" spans="1:18" ht="11.25" customHeight="1" x14ac:dyDescent="0.2">
      <c r="A51" s="71" t="s">
        <v>157</v>
      </c>
      <c r="C51" s="69"/>
      <c r="D51" s="318" t="s">
        <v>743</v>
      </c>
      <c r="E51" s="69"/>
      <c r="F51" s="69"/>
      <c r="G51" s="69"/>
      <c r="H51" s="69"/>
      <c r="I51" s="69"/>
      <c r="J51" s="69"/>
      <c r="K51" s="69"/>
      <c r="L51" s="69"/>
      <c r="M51" s="69"/>
      <c r="N51" s="69"/>
      <c r="O51" s="69"/>
      <c r="P51" s="71"/>
      <c r="Q51" s="71"/>
      <c r="R51" s="71"/>
    </row>
    <row r="52" spans="1:18" ht="11.25" customHeight="1" x14ac:dyDescent="0.2">
      <c r="A52" s="71" t="s">
        <v>164</v>
      </c>
      <c r="C52" s="69"/>
      <c r="D52" s="73" t="s">
        <v>161</v>
      </c>
      <c r="E52" s="69"/>
      <c r="F52" s="69"/>
      <c r="G52" s="69"/>
      <c r="H52" s="69"/>
      <c r="I52" s="69"/>
      <c r="J52" s="69"/>
      <c r="K52" s="69"/>
      <c r="L52" s="69"/>
      <c r="M52" s="69"/>
      <c r="N52" s="69"/>
      <c r="O52" s="69"/>
      <c r="P52" s="168"/>
    </row>
    <row r="53" spans="1:18" ht="11.25" customHeight="1" x14ac:dyDescent="0.2">
      <c r="A53" s="73" t="s">
        <v>144</v>
      </c>
      <c r="B53" s="71"/>
      <c r="C53" s="71"/>
      <c r="D53" s="394" t="s">
        <v>721</v>
      </c>
      <c r="E53" s="395"/>
      <c r="F53" s="395"/>
      <c r="G53" s="395"/>
      <c r="H53" s="395"/>
      <c r="I53" s="395"/>
      <c r="J53" s="395"/>
      <c r="K53" s="395"/>
      <c r="L53" s="395"/>
      <c r="M53" s="395"/>
      <c r="N53" s="207"/>
      <c r="O53" s="207"/>
      <c r="P53" s="19"/>
      <c r="Q53" s="19"/>
      <c r="R53" s="71"/>
    </row>
    <row r="54" spans="1:18" x14ac:dyDescent="0.2">
      <c r="A54" s="71"/>
      <c r="B54" s="71"/>
      <c r="C54" s="71"/>
      <c r="D54" s="395"/>
      <c r="E54" s="395"/>
      <c r="F54" s="395"/>
      <c r="G54" s="395"/>
      <c r="H54" s="395"/>
      <c r="I54" s="395"/>
      <c r="J54" s="395"/>
      <c r="K54" s="395"/>
      <c r="L54" s="395"/>
      <c r="M54" s="395"/>
      <c r="N54" s="207"/>
      <c r="O54" s="207"/>
      <c r="P54" s="19"/>
      <c r="Q54" s="19"/>
      <c r="R54" s="71"/>
    </row>
    <row r="55" spans="1:18" ht="11.25" customHeight="1" x14ac:dyDescent="0.2">
      <c r="A55" s="71"/>
      <c r="D55" s="437" t="s">
        <v>720</v>
      </c>
      <c r="E55" s="395"/>
      <c r="F55" s="395"/>
      <c r="G55" s="395"/>
      <c r="H55" s="395"/>
      <c r="I55" s="395"/>
      <c r="J55" s="395"/>
      <c r="K55" s="395"/>
      <c r="L55" s="395"/>
      <c r="M55" s="395"/>
      <c r="N55" s="207"/>
      <c r="O55" s="207"/>
      <c r="P55" s="19"/>
      <c r="Q55" s="19"/>
      <c r="R55" s="71"/>
    </row>
    <row r="56" spans="1:18" x14ac:dyDescent="0.2">
      <c r="D56" s="395"/>
      <c r="E56" s="395"/>
      <c r="F56" s="395"/>
      <c r="G56" s="395"/>
      <c r="H56" s="395"/>
      <c r="I56" s="395"/>
      <c r="J56" s="395"/>
      <c r="K56" s="395"/>
      <c r="L56" s="395"/>
      <c r="M56" s="395"/>
      <c r="N56" s="207"/>
      <c r="O56" s="207"/>
      <c r="P56" s="19"/>
      <c r="Q56" s="19"/>
      <c r="R56" s="71"/>
    </row>
    <row r="57" spans="1:18" ht="11.25" customHeight="1" x14ac:dyDescent="0.2">
      <c r="D57" s="394" t="s">
        <v>719</v>
      </c>
      <c r="E57" s="395"/>
      <c r="F57" s="395"/>
      <c r="G57" s="395"/>
      <c r="H57" s="395"/>
      <c r="I57" s="395"/>
      <c r="J57" s="395"/>
      <c r="K57" s="395"/>
      <c r="L57" s="395"/>
      <c r="M57" s="395"/>
      <c r="N57" s="207"/>
      <c r="O57" s="207"/>
      <c r="P57" s="19"/>
      <c r="Q57" s="19"/>
      <c r="R57" s="71"/>
    </row>
    <row r="58" spans="1:18" x14ac:dyDescent="0.2">
      <c r="D58" s="395"/>
      <c r="E58" s="395"/>
      <c r="F58" s="395"/>
      <c r="G58" s="395"/>
      <c r="H58" s="395"/>
      <c r="I58" s="395"/>
      <c r="J58" s="395"/>
      <c r="K58" s="395"/>
      <c r="L58" s="395"/>
      <c r="M58" s="395"/>
      <c r="N58" s="207"/>
      <c r="O58" s="207"/>
      <c r="P58" s="19"/>
      <c r="Q58" s="19"/>
      <c r="R58" s="71"/>
    </row>
    <row r="59" spans="1:18" ht="11.25" customHeight="1" x14ac:dyDescent="0.2">
      <c r="D59" s="436" t="s">
        <v>717</v>
      </c>
      <c r="E59" s="438"/>
      <c r="F59" s="438"/>
      <c r="G59" s="438"/>
      <c r="H59" s="438"/>
      <c r="I59" s="438"/>
      <c r="J59" s="438"/>
      <c r="K59" s="438"/>
      <c r="L59" s="438"/>
      <c r="M59" s="438"/>
      <c r="N59" s="207"/>
      <c r="O59" s="207"/>
      <c r="P59" s="17"/>
      <c r="Q59" s="18"/>
      <c r="R59" s="71"/>
    </row>
    <row r="60" spans="1:18" ht="11.25" customHeight="1" x14ac:dyDescent="0.2">
      <c r="D60" s="436" t="s">
        <v>716</v>
      </c>
      <c r="E60" s="438"/>
      <c r="F60" s="438"/>
      <c r="G60" s="438"/>
      <c r="H60" s="438"/>
      <c r="I60" s="438"/>
      <c r="J60" s="438"/>
      <c r="K60" s="438"/>
      <c r="L60" s="438"/>
      <c r="M60" s="438"/>
      <c r="N60" s="207"/>
      <c r="O60" s="207"/>
      <c r="P60" s="17"/>
      <c r="Q60" s="18"/>
      <c r="R60" s="71"/>
    </row>
    <row r="61" spans="1:18" ht="11.25" customHeight="1" x14ac:dyDescent="0.2">
      <c r="D61" s="436" t="s">
        <v>715</v>
      </c>
      <c r="E61" s="339"/>
      <c r="F61" s="339"/>
      <c r="G61" s="339"/>
      <c r="H61" s="339"/>
      <c r="I61" s="339"/>
      <c r="J61" s="339"/>
      <c r="K61" s="339"/>
      <c r="L61" s="339"/>
      <c r="M61" s="339"/>
      <c r="N61" s="69"/>
      <c r="O61" s="69"/>
      <c r="P61" s="69"/>
      <c r="Q61" s="71"/>
      <c r="R61" s="71"/>
    </row>
    <row r="62" spans="1:18" ht="11.25" customHeight="1" x14ac:dyDescent="0.2">
      <c r="D62" s="436" t="s">
        <v>714</v>
      </c>
      <c r="E62" s="339"/>
      <c r="F62" s="339"/>
      <c r="G62" s="339"/>
      <c r="H62" s="339"/>
      <c r="I62" s="339"/>
      <c r="J62" s="339"/>
      <c r="K62" s="339"/>
      <c r="L62" s="339"/>
      <c r="M62" s="339"/>
      <c r="N62" s="69"/>
      <c r="O62" s="69"/>
      <c r="P62" s="69"/>
      <c r="Q62" s="71"/>
      <c r="R62" s="71"/>
    </row>
    <row r="63" spans="1:18" ht="11.25" customHeight="1" x14ac:dyDescent="0.2">
      <c r="A63" s="73"/>
      <c r="B63" s="71"/>
      <c r="C63" s="71"/>
      <c r="D63" s="364" t="s">
        <v>762</v>
      </c>
      <c r="E63" s="364"/>
      <c r="F63" s="364"/>
      <c r="G63" s="364"/>
      <c r="H63" s="364"/>
      <c r="I63" s="364"/>
      <c r="J63" s="364"/>
      <c r="K63" s="364"/>
      <c r="L63" s="364"/>
      <c r="M63" s="364"/>
    </row>
    <row r="64" spans="1:18" x14ac:dyDescent="0.2">
      <c r="A64" s="71"/>
      <c r="B64" s="71"/>
      <c r="C64" s="71"/>
      <c r="D64" s="364"/>
      <c r="E64" s="364"/>
      <c r="F64" s="364"/>
      <c r="G64" s="364"/>
      <c r="H64" s="364"/>
      <c r="I64" s="364"/>
      <c r="J64" s="364"/>
      <c r="K64" s="364"/>
      <c r="L64" s="364"/>
      <c r="M64" s="364"/>
    </row>
    <row r="65" spans="1:16" ht="11.25" customHeight="1" x14ac:dyDescent="0.2">
      <c r="A65" s="73"/>
      <c r="B65" s="71"/>
      <c r="C65" s="71"/>
      <c r="D65" s="346" t="s">
        <v>713</v>
      </c>
      <c r="E65" s="339"/>
      <c r="F65" s="339"/>
      <c r="G65" s="339"/>
      <c r="H65" s="339"/>
      <c r="I65" s="339"/>
      <c r="J65" s="339"/>
      <c r="K65" s="339"/>
      <c r="L65" s="339"/>
      <c r="M65" s="339"/>
      <c r="N65" s="69"/>
      <c r="O65" s="69"/>
      <c r="P65" s="69"/>
    </row>
    <row r="66" spans="1:16" hidden="1" x14ac:dyDescent="0.2">
      <c r="A66" s="171" t="s">
        <v>153</v>
      </c>
    </row>
  </sheetData>
  <mergeCells count="50">
    <mergeCell ref="A17:D17"/>
    <mergeCell ref="A24:D24"/>
    <mergeCell ref="A25:D25"/>
    <mergeCell ref="A35:D35"/>
    <mergeCell ref="A34:D34"/>
    <mergeCell ref="A33:D33"/>
    <mergeCell ref="A32:D32"/>
    <mergeCell ref="A28:D28"/>
    <mergeCell ref="A26:D26"/>
    <mergeCell ref="A18:D18"/>
    <mergeCell ref="A27:D27"/>
    <mergeCell ref="A29:D29"/>
    <mergeCell ref="A21:D21"/>
    <mergeCell ref="A2:K2"/>
    <mergeCell ref="A3:K3"/>
    <mergeCell ref="A4:K4"/>
    <mergeCell ref="A22:D22"/>
    <mergeCell ref="A23:D23"/>
    <mergeCell ref="A7:D7"/>
    <mergeCell ref="A10:D10"/>
    <mergeCell ref="A19:D19"/>
    <mergeCell ref="A9:D9"/>
    <mergeCell ref="A13:D13"/>
    <mergeCell ref="A12:D12"/>
    <mergeCell ref="A20:D20"/>
    <mergeCell ref="A15:D15"/>
    <mergeCell ref="A14:D14"/>
    <mergeCell ref="A11:D11"/>
    <mergeCell ref="A16:D16"/>
    <mergeCell ref="D65:M65"/>
    <mergeCell ref="A38:D38"/>
    <mergeCell ref="A41:D41"/>
    <mergeCell ref="A42:D42"/>
    <mergeCell ref="A37:D37"/>
    <mergeCell ref="A43:D43"/>
    <mergeCell ref="A44:D44"/>
    <mergeCell ref="D60:M60"/>
    <mergeCell ref="D46:M47"/>
    <mergeCell ref="A40:D40"/>
    <mergeCell ref="A39:D39"/>
    <mergeCell ref="A31:D31"/>
    <mergeCell ref="A30:D30"/>
    <mergeCell ref="D63:M64"/>
    <mergeCell ref="D61:M61"/>
    <mergeCell ref="D62:M62"/>
    <mergeCell ref="D53:M54"/>
    <mergeCell ref="D55:M56"/>
    <mergeCell ref="D57:M58"/>
    <mergeCell ref="D59:M59"/>
    <mergeCell ref="A36:D36"/>
  </mergeCells>
  <hyperlinks>
    <hyperlink ref="M2" location="Índice!A1" tooltip="Ir a Índice" display="Índice!A1"/>
  </hyperlinks>
  <pageMargins left="0.78740157480314965" right="0.59055118110236204" top="0.87656250000000002" bottom="0.86614173228346458" header="0" footer="0.39370078740157499"/>
  <pageSetup scale="99" orientation="portrait" r:id="rId1"/>
  <headerFooter alignWithMargins="0">
    <oddHeader>&amp;L&amp;"Arial,Negrita"&amp;12&amp;K000080INEGI. Anuario estadístico y geográfico de Veracruz de Ignacio de la Llave 2014. 
Componente Salud</oddHeader>
    <oddFooter>&amp;R&amp;P/&amp;N</oddFooter>
  </headerFooter>
  <rowBreaks count="1" manualBreakCount="1">
    <brk id="35"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R46"/>
  <sheetViews>
    <sheetView view="pageLayout" zoomScaleNormal="100" workbookViewId="0">
      <selection activeCell="D5" sqref="D5"/>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20" style="46" customWidth="1"/>
    <col min="5" max="5" width="10.5" style="47" customWidth="1"/>
    <col min="6" max="6" width="15.33203125" style="46" customWidth="1"/>
    <col min="7" max="7" width="2.33203125" style="46" hidden="1" customWidth="1"/>
    <col min="8" max="8" width="14.5" style="46" customWidth="1"/>
    <col min="9" max="9" width="2.33203125" style="46" hidden="1" customWidth="1"/>
    <col min="10" max="10" width="11.83203125" style="46" customWidth="1"/>
    <col min="11" max="11" width="2.33203125" style="46" hidden="1" customWidth="1"/>
    <col min="12" max="12" width="13" style="46" customWidth="1"/>
    <col min="13" max="13" width="2.33203125" style="46" hidden="1" customWidth="1"/>
    <col min="14" max="14" width="12" style="46" customWidth="1"/>
    <col min="15" max="15" width="2.33203125" style="46" customWidth="1"/>
    <col min="16" max="16384" width="0" style="46" hidden="1"/>
  </cols>
  <sheetData>
    <row r="1" spans="1:18" ht="11.25" customHeight="1" x14ac:dyDescent="0.2"/>
    <row r="2" spans="1:18" ht="12.75" x14ac:dyDescent="0.2">
      <c r="A2" s="328" t="s">
        <v>665</v>
      </c>
      <c r="B2" s="353"/>
      <c r="C2" s="353"/>
      <c r="D2" s="353"/>
      <c r="E2" s="353"/>
      <c r="F2" s="353"/>
      <c r="G2" s="353"/>
      <c r="H2" s="353"/>
      <c r="I2" s="353"/>
      <c r="J2" s="353"/>
      <c r="K2" s="353"/>
      <c r="L2" s="353"/>
      <c r="M2" s="353"/>
      <c r="N2" s="331" t="s">
        <v>664</v>
      </c>
      <c r="O2" s="331"/>
      <c r="P2" s="46" t="s">
        <v>153</v>
      </c>
    </row>
    <row r="3" spans="1:18" ht="12.75" x14ac:dyDescent="0.2">
      <c r="A3" s="328" t="s">
        <v>663</v>
      </c>
      <c r="B3" s="353"/>
      <c r="C3" s="353"/>
      <c r="D3" s="353"/>
      <c r="E3" s="353"/>
      <c r="F3" s="353"/>
      <c r="G3" s="353"/>
      <c r="H3" s="353"/>
      <c r="I3" s="353"/>
      <c r="J3" s="353"/>
      <c r="K3" s="353"/>
      <c r="L3" s="353"/>
      <c r="M3" s="353"/>
    </row>
    <row r="4" spans="1:18" ht="12.75" x14ac:dyDescent="0.2">
      <c r="A4" s="328" t="s">
        <v>849</v>
      </c>
      <c r="B4" s="353"/>
      <c r="C4" s="353"/>
      <c r="D4" s="353"/>
      <c r="E4" s="353"/>
      <c r="F4" s="353"/>
      <c r="G4" s="353"/>
      <c r="H4" s="353"/>
      <c r="I4" s="353"/>
      <c r="J4" s="353"/>
      <c r="K4" s="353"/>
      <c r="L4" s="353"/>
      <c r="M4" s="353"/>
    </row>
    <row r="5" spans="1:18" x14ac:dyDescent="0.2">
      <c r="A5" s="52"/>
      <c r="B5" s="52"/>
      <c r="C5" s="52"/>
      <c r="D5" s="52"/>
      <c r="E5" s="53"/>
      <c r="F5" s="53"/>
      <c r="G5" s="53"/>
      <c r="H5" s="53"/>
      <c r="I5" s="53"/>
      <c r="J5" s="53"/>
      <c r="K5" s="52"/>
      <c r="L5" s="52"/>
      <c r="M5" s="52"/>
      <c r="N5" s="54"/>
      <c r="O5" s="54"/>
    </row>
    <row r="6" spans="1:18" ht="1.5" customHeight="1" x14ac:dyDescent="0.2"/>
    <row r="7" spans="1:18" ht="11.25" customHeight="1" x14ac:dyDescent="0.2">
      <c r="A7" s="397" t="s">
        <v>662</v>
      </c>
      <c r="B7" s="354"/>
      <c r="C7" s="354"/>
      <c r="D7" s="354"/>
      <c r="E7" s="447" t="s">
        <v>172</v>
      </c>
      <c r="F7" s="444" t="s">
        <v>873</v>
      </c>
      <c r="G7" s="445"/>
      <c r="H7" s="443" t="s">
        <v>874</v>
      </c>
      <c r="I7" s="446"/>
      <c r="J7" s="443" t="s">
        <v>875</v>
      </c>
      <c r="K7" s="319" t="s">
        <v>156</v>
      </c>
      <c r="L7" s="443" t="s">
        <v>876</v>
      </c>
      <c r="M7" s="319" t="s">
        <v>157</v>
      </c>
      <c r="N7" s="443" t="s">
        <v>877</v>
      </c>
      <c r="O7" s="445"/>
    </row>
    <row r="8" spans="1:18" ht="11.25" customHeight="1" x14ac:dyDescent="0.2">
      <c r="A8" s="354"/>
      <c r="B8" s="354"/>
      <c r="C8" s="354"/>
      <c r="D8" s="354"/>
      <c r="E8" s="448"/>
      <c r="F8" s="444"/>
      <c r="G8" s="445"/>
      <c r="H8" s="444"/>
      <c r="I8" s="446"/>
      <c r="J8" s="444"/>
      <c r="L8" s="444"/>
      <c r="N8" s="444"/>
      <c r="O8" s="445"/>
    </row>
    <row r="9" spans="1:18" ht="1.5" customHeight="1" x14ac:dyDescent="0.2">
      <c r="A9" s="54"/>
      <c r="B9" s="54"/>
      <c r="C9" s="54"/>
      <c r="D9" s="54"/>
      <c r="E9" s="61"/>
      <c r="F9" s="61"/>
      <c r="G9" s="61"/>
      <c r="H9" s="61"/>
      <c r="I9" s="61"/>
      <c r="J9" s="61"/>
      <c r="K9" s="54"/>
      <c r="L9" s="61"/>
      <c r="M9" s="61"/>
      <c r="N9" s="54"/>
      <c r="O9" s="54"/>
    </row>
    <row r="10" spans="1:18" ht="23.25" customHeight="1" x14ac:dyDescent="0.2">
      <c r="A10" s="439" t="s">
        <v>172</v>
      </c>
      <c r="B10" s="440"/>
      <c r="C10" s="440"/>
      <c r="D10" s="440"/>
      <c r="E10" s="208">
        <f t="shared" ref="E10:E33" si="0">SUM(F10:N10)</f>
        <v>489</v>
      </c>
      <c r="F10" s="66">
        <f>SUM(F11:F17)</f>
        <v>56</v>
      </c>
      <c r="G10" s="66"/>
      <c r="H10" s="66">
        <f>SUM(H11:H17)</f>
        <v>123</v>
      </c>
      <c r="I10" s="66"/>
      <c r="J10" s="66">
        <f>SUM(J11:J17)</f>
        <v>248</v>
      </c>
      <c r="K10" s="66"/>
      <c r="L10" s="66">
        <f>SUM(L11:L17)</f>
        <v>48</v>
      </c>
      <c r="M10" s="66"/>
      <c r="N10" s="66">
        <f>SUM(N11:N17)</f>
        <v>14</v>
      </c>
      <c r="O10" s="71"/>
      <c r="P10" s="71"/>
      <c r="Q10" s="71"/>
      <c r="R10" s="71"/>
    </row>
    <row r="11" spans="1:18" ht="23.25" customHeight="1" x14ac:dyDescent="0.2">
      <c r="A11" s="383" t="s">
        <v>661</v>
      </c>
      <c r="B11" s="384"/>
      <c r="C11" s="384"/>
      <c r="D11" s="384"/>
      <c r="E11" s="208">
        <f t="shared" si="0"/>
        <v>0</v>
      </c>
      <c r="F11" s="71">
        <f t="shared" ref="F11:F17" si="1">F19+F27</f>
        <v>0</v>
      </c>
      <c r="G11" s="71"/>
      <c r="H11" s="71">
        <f t="shared" ref="H11:H17" si="2">H19+H27</f>
        <v>0</v>
      </c>
      <c r="I11" s="71"/>
      <c r="J11" s="71">
        <f t="shared" ref="J11:J17" si="3">J19+J27</f>
        <v>0</v>
      </c>
      <c r="K11" s="71"/>
      <c r="L11" s="71">
        <f t="shared" ref="L11:L17" si="4">L19+L27</f>
        <v>0</v>
      </c>
      <c r="M11" s="71"/>
      <c r="N11" s="71">
        <f t="shared" ref="N11:N17" si="5">N19+N27</f>
        <v>0</v>
      </c>
      <c r="O11" s="71"/>
      <c r="P11" s="71"/>
      <c r="Q11" s="71"/>
      <c r="R11" s="71"/>
    </row>
    <row r="12" spans="1:18" ht="17.25" customHeight="1" x14ac:dyDescent="0.2">
      <c r="A12" s="383" t="s">
        <v>660</v>
      </c>
      <c r="B12" s="384"/>
      <c r="C12" s="384"/>
      <c r="D12" s="384"/>
      <c r="E12" s="208">
        <f t="shared" si="0"/>
        <v>76</v>
      </c>
      <c r="F12" s="71">
        <f t="shared" si="1"/>
        <v>38</v>
      </c>
      <c r="G12" s="71"/>
      <c r="H12" s="71">
        <f t="shared" si="2"/>
        <v>26</v>
      </c>
      <c r="I12" s="71"/>
      <c r="J12" s="71">
        <f t="shared" si="3"/>
        <v>10</v>
      </c>
      <c r="K12" s="71"/>
      <c r="L12" s="71">
        <f t="shared" si="4"/>
        <v>1</v>
      </c>
      <c r="M12" s="71"/>
      <c r="N12" s="71">
        <f t="shared" si="5"/>
        <v>1</v>
      </c>
      <c r="O12" s="71"/>
      <c r="P12" s="71"/>
      <c r="Q12" s="71"/>
      <c r="R12" s="71"/>
    </row>
    <row r="13" spans="1:18" ht="17.25" customHeight="1" x14ac:dyDescent="0.2">
      <c r="A13" s="383" t="s">
        <v>659</v>
      </c>
      <c r="B13" s="384"/>
      <c r="C13" s="384"/>
      <c r="D13" s="384"/>
      <c r="E13" s="208">
        <f t="shared" si="0"/>
        <v>195</v>
      </c>
      <c r="F13" s="71">
        <f t="shared" si="1"/>
        <v>14</v>
      </c>
      <c r="G13" s="71"/>
      <c r="H13" s="71">
        <f t="shared" si="2"/>
        <v>72</v>
      </c>
      <c r="I13" s="71"/>
      <c r="J13" s="71">
        <f t="shared" si="3"/>
        <v>92</v>
      </c>
      <c r="K13" s="71"/>
      <c r="L13" s="71">
        <f t="shared" si="4"/>
        <v>15</v>
      </c>
      <c r="M13" s="71"/>
      <c r="N13" s="71">
        <f t="shared" si="5"/>
        <v>2</v>
      </c>
      <c r="O13" s="71"/>
      <c r="P13" s="71"/>
      <c r="Q13" s="71"/>
      <c r="R13" s="71"/>
    </row>
    <row r="14" spans="1:18" ht="17.25" customHeight="1" x14ac:dyDescent="0.2">
      <c r="A14" s="383" t="s">
        <v>658</v>
      </c>
      <c r="B14" s="384"/>
      <c r="C14" s="384"/>
      <c r="D14" s="384"/>
      <c r="E14" s="208">
        <f t="shared" si="0"/>
        <v>79</v>
      </c>
      <c r="F14" s="71">
        <f t="shared" si="1"/>
        <v>1</v>
      </c>
      <c r="G14" s="71"/>
      <c r="H14" s="71">
        <f t="shared" si="2"/>
        <v>12</v>
      </c>
      <c r="I14" s="71"/>
      <c r="J14" s="71">
        <f t="shared" si="3"/>
        <v>49</v>
      </c>
      <c r="K14" s="71"/>
      <c r="L14" s="71">
        <f t="shared" si="4"/>
        <v>16</v>
      </c>
      <c r="M14" s="71"/>
      <c r="N14" s="71">
        <f t="shared" si="5"/>
        <v>1</v>
      </c>
      <c r="O14" s="71"/>
      <c r="P14" s="71"/>
      <c r="Q14" s="71"/>
      <c r="R14" s="71"/>
    </row>
    <row r="15" spans="1:18" ht="17.25" customHeight="1" x14ac:dyDescent="0.2">
      <c r="A15" s="383" t="s">
        <v>657</v>
      </c>
      <c r="B15" s="384"/>
      <c r="C15" s="384"/>
      <c r="D15" s="384"/>
      <c r="E15" s="208">
        <f t="shared" si="0"/>
        <v>37</v>
      </c>
      <c r="F15" s="71">
        <f t="shared" si="1"/>
        <v>2</v>
      </c>
      <c r="G15" s="71"/>
      <c r="H15" s="71">
        <f t="shared" si="2"/>
        <v>5</v>
      </c>
      <c r="I15" s="71"/>
      <c r="J15" s="71">
        <f t="shared" si="3"/>
        <v>19</v>
      </c>
      <c r="K15" s="71"/>
      <c r="L15" s="71">
        <f t="shared" si="4"/>
        <v>9</v>
      </c>
      <c r="M15" s="71"/>
      <c r="N15" s="71">
        <f t="shared" si="5"/>
        <v>2</v>
      </c>
      <c r="O15" s="71"/>
      <c r="P15" s="71"/>
      <c r="Q15" s="71"/>
      <c r="R15" s="71"/>
    </row>
    <row r="16" spans="1:18" s="167" customFormat="1" ht="17.25" customHeight="1" x14ac:dyDescent="0.2">
      <c r="A16" s="383" t="s">
        <v>656</v>
      </c>
      <c r="B16" s="384"/>
      <c r="C16" s="384"/>
      <c r="D16" s="384"/>
      <c r="E16" s="208">
        <f t="shared" si="0"/>
        <v>20</v>
      </c>
      <c r="F16" s="71">
        <f t="shared" si="1"/>
        <v>1</v>
      </c>
      <c r="G16" s="209"/>
      <c r="H16" s="71">
        <f t="shared" si="2"/>
        <v>3</v>
      </c>
      <c r="I16" s="209"/>
      <c r="J16" s="71">
        <f t="shared" si="3"/>
        <v>12</v>
      </c>
      <c r="K16" s="168"/>
      <c r="L16" s="71">
        <f t="shared" si="4"/>
        <v>3</v>
      </c>
      <c r="M16" s="209"/>
      <c r="N16" s="71">
        <f t="shared" si="5"/>
        <v>1</v>
      </c>
      <c r="O16" s="209"/>
      <c r="P16" s="168"/>
      <c r="Q16" s="168"/>
      <c r="R16" s="71"/>
    </row>
    <row r="17" spans="1:18" ht="17.25" customHeight="1" x14ac:dyDescent="0.2">
      <c r="A17" s="383" t="s">
        <v>655</v>
      </c>
      <c r="B17" s="384"/>
      <c r="C17" s="384"/>
      <c r="D17" s="384"/>
      <c r="E17" s="208">
        <f t="shared" si="0"/>
        <v>82</v>
      </c>
      <c r="F17" s="71">
        <f t="shared" si="1"/>
        <v>0</v>
      </c>
      <c r="G17" s="71"/>
      <c r="H17" s="71">
        <f t="shared" si="2"/>
        <v>5</v>
      </c>
      <c r="I17" s="71"/>
      <c r="J17" s="71">
        <f t="shared" si="3"/>
        <v>66</v>
      </c>
      <c r="K17" s="71"/>
      <c r="L17" s="71">
        <f t="shared" si="4"/>
        <v>4</v>
      </c>
      <c r="M17" s="71"/>
      <c r="N17" s="71">
        <f t="shared" si="5"/>
        <v>7</v>
      </c>
      <c r="O17" s="71"/>
      <c r="P17" s="71"/>
      <c r="Q17" s="71"/>
      <c r="R17" s="71"/>
    </row>
    <row r="18" spans="1:18" ht="23.25" customHeight="1" x14ac:dyDescent="0.2">
      <c r="A18" s="403" t="s">
        <v>142</v>
      </c>
      <c r="B18" s="404"/>
      <c r="C18" s="404"/>
      <c r="D18" s="404"/>
      <c r="E18" s="208">
        <f t="shared" si="0"/>
        <v>366</v>
      </c>
      <c r="F18" s="71">
        <f>SUM(F19:F25)</f>
        <v>37</v>
      </c>
      <c r="G18" s="71"/>
      <c r="H18" s="71">
        <f>SUM(H19:H25)</f>
        <v>87</v>
      </c>
      <c r="I18" s="71"/>
      <c r="J18" s="71">
        <f>SUM(J19:J25)</f>
        <v>192</v>
      </c>
      <c r="K18" s="71"/>
      <c r="L18" s="71">
        <f>SUM(L19:L25)</f>
        <v>40</v>
      </c>
      <c r="M18" s="71"/>
      <c r="N18" s="71">
        <f>SUM(N19:N25)</f>
        <v>10</v>
      </c>
      <c r="O18" s="71"/>
      <c r="P18" s="71"/>
      <c r="Q18" s="71"/>
      <c r="R18" s="71"/>
    </row>
    <row r="19" spans="1:18" ht="23.25" customHeight="1" x14ac:dyDescent="0.2">
      <c r="A19" s="383" t="s">
        <v>661</v>
      </c>
      <c r="B19" s="384"/>
      <c r="C19" s="384"/>
      <c r="D19" s="384"/>
      <c r="E19" s="208">
        <f t="shared" si="0"/>
        <v>0</v>
      </c>
      <c r="F19" s="71">
        <v>0</v>
      </c>
      <c r="G19" s="71"/>
      <c r="H19" s="71">
        <v>0</v>
      </c>
      <c r="I19" s="71"/>
      <c r="J19" s="71">
        <v>0</v>
      </c>
      <c r="K19" s="71"/>
      <c r="L19" s="71">
        <v>0</v>
      </c>
      <c r="M19" s="71"/>
      <c r="N19" s="71">
        <v>0</v>
      </c>
      <c r="O19" s="71"/>
      <c r="P19" s="71"/>
      <c r="Q19" s="71"/>
      <c r="R19" s="71"/>
    </row>
    <row r="20" spans="1:18" ht="17.25" customHeight="1" x14ac:dyDescent="0.2">
      <c r="A20" s="383" t="s">
        <v>660</v>
      </c>
      <c r="B20" s="384"/>
      <c r="C20" s="384"/>
      <c r="D20" s="384"/>
      <c r="E20" s="208">
        <f t="shared" si="0"/>
        <v>54</v>
      </c>
      <c r="F20" s="71">
        <v>25</v>
      </c>
      <c r="G20" s="71"/>
      <c r="H20" s="71">
        <v>18</v>
      </c>
      <c r="I20" s="71"/>
      <c r="J20" s="71">
        <v>9</v>
      </c>
      <c r="K20" s="71"/>
      <c r="L20" s="71">
        <v>1</v>
      </c>
      <c r="M20" s="71"/>
      <c r="N20" s="71">
        <v>1</v>
      </c>
      <c r="O20" s="71"/>
      <c r="P20" s="71"/>
      <c r="Q20" s="71"/>
      <c r="R20" s="71"/>
    </row>
    <row r="21" spans="1:18" ht="17.25" customHeight="1" x14ac:dyDescent="0.2">
      <c r="A21" s="383" t="s">
        <v>659</v>
      </c>
      <c r="B21" s="384"/>
      <c r="C21" s="384"/>
      <c r="D21" s="384"/>
      <c r="E21" s="208">
        <f t="shared" si="0"/>
        <v>150</v>
      </c>
      <c r="F21" s="71">
        <v>10</v>
      </c>
      <c r="G21" s="71"/>
      <c r="H21" s="71">
        <v>54</v>
      </c>
      <c r="I21" s="71"/>
      <c r="J21" s="71">
        <v>72</v>
      </c>
      <c r="K21" s="71"/>
      <c r="L21" s="71">
        <v>13</v>
      </c>
      <c r="M21" s="71"/>
      <c r="N21" s="71">
        <v>1</v>
      </c>
      <c r="O21" s="71"/>
      <c r="P21" s="71"/>
      <c r="Q21" s="71"/>
      <c r="R21" s="71"/>
    </row>
    <row r="22" spans="1:18" ht="17.25" customHeight="1" x14ac:dyDescent="0.2">
      <c r="A22" s="383" t="s">
        <v>658</v>
      </c>
      <c r="B22" s="384"/>
      <c r="C22" s="384"/>
      <c r="D22" s="384"/>
      <c r="E22" s="208">
        <f t="shared" si="0"/>
        <v>61</v>
      </c>
      <c r="F22" s="71">
        <v>1</v>
      </c>
      <c r="G22" s="71"/>
      <c r="H22" s="71">
        <v>7</v>
      </c>
      <c r="I22" s="71"/>
      <c r="J22" s="71">
        <v>39</v>
      </c>
      <c r="K22" s="71"/>
      <c r="L22" s="71">
        <v>14</v>
      </c>
      <c r="M22" s="71"/>
      <c r="N22" s="71">
        <v>0</v>
      </c>
      <c r="O22" s="71"/>
      <c r="P22" s="71"/>
      <c r="Q22" s="71"/>
      <c r="R22" s="71"/>
    </row>
    <row r="23" spans="1:18" ht="17.25" customHeight="1" x14ac:dyDescent="0.2">
      <c r="A23" s="383" t="s">
        <v>657</v>
      </c>
      <c r="B23" s="384"/>
      <c r="C23" s="384"/>
      <c r="D23" s="384"/>
      <c r="E23" s="208">
        <f t="shared" si="0"/>
        <v>31</v>
      </c>
      <c r="F23" s="71">
        <v>0</v>
      </c>
      <c r="G23" s="71"/>
      <c r="H23" s="71">
        <v>4</v>
      </c>
      <c r="I23" s="71"/>
      <c r="J23" s="71">
        <v>18</v>
      </c>
      <c r="K23" s="71"/>
      <c r="L23" s="71">
        <v>7</v>
      </c>
      <c r="M23" s="71"/>
      <c r="N23" s="71">
        <v>2</v>
      </c>
      <c r="O23" s="71"/>
      <c r="P23" s="71"/>
      <c r="Q23" s="71"/>
      <c r="R23" s="71"/>
    </row>
    <row r="24" spans="1:18" ht="17.25" customHeight="1" x14ac:dyDescent="0.2">
      <c r="A24" s="383" t="s">
        <v>656</v>
      </c>
      <c r="B24" s="384"/>
      <c r="C24" s="384"/>
      <c r="D24" s="384"/>
      <c r="E24" s="208">
        <f t="shared" si="0"/>
        <v>16</v>
      </c>
      <c r="F24" s="71">
        <v>1</v>
      </c>
      <c r="G24" s="71"/>
      <c r="H24" s="71">
        <v>2</v>
      </c>
      <c r="I24" s="71"/>
      <c r="J24" s="71">
        <v>11</v>
      </c>
      <c r="K24" s="71"/>
      <c r="L24" s="71">
        <v>1</v>
      </c>
      <c r="M24" s="71"/>
      <c r="N24" s="71">
        <v>1</v>
      </c>
      <c r="O24" s="71"/>
      <c r="P24" s="71"/>
      <c r="Q24" s="71"/>
      <c r="R24" s="71"/>
    </row>
    <row r="25" spans="1:18" ht="17.25" customHeight="1" x14ac:dyDescent="0.2">
      <c r="A25" s="383" t="s">
        <v>655</v>
      </c>
      <c r="B25" s="384"/>
      <c r="C25" s="384"/>
      <c r="D25" s="384"/>
      <c r="E25" s="208">
        <f t="shared" si="0"/>
        <v>54</v>
      </c>
      <c r="F25" s="71">
        <v>0</v>
      </c>
      <c r="G25" s="71"/>
      <c r="H25" s="71">
        <v>2</v>
      </c>
      <c r="I25" s="71"/>
      <c r="J25" s="71">
        <v>43</v>
      </c>
      <c r="K25" s="71"/>
      <c r="L25" s="71">
        <v>4</v>
      </c>
      <c r="M25" s="71"/>
      <c r="N25" s="71">
        <v>5</v>
      </c>
      <c r="O25" s="71"/>
      <c r="P25" s="71"/>
      <c r="Q25" s="71"/>
      <c r="R25" s="71"/>
    </row>
    <row r="26" spans="1:18" ht="23.25" customHeight="1" x14ac:dyDescent="0.2">
      <c r="A26" s="401" t="s">
        <v>143</v>
      </c>
      <c r="B26" s="402"/>
      <c r="C26" s="402"/>
      <c r="D26" s="402"/>
      <c r="E26" s="208">
        <f t="shared" si="0"/>
        <v>123</v>
      </c>
      <c r="F26" s="71">
        <f>SUM(F27:F33)</f>
        <v>19</v>
      </c>
      <c r="G26" s="71"/>
      <c r="H26" s="71">
        <f>SUM(H27:H33)</f>
        <v>36</v>
      </c>
      <c r="I26" s="71"/>
      <c r="J26" s="71">
        <f>SUM(J27:J33)</f>
        <v>56</v>
      </c>
      <c r="K26" s="71"/>
      <c r="L26" s="71">
        <f>SUM(L27:L33)</f>
        <v>8</v>
      </c>
      <c r="M26" s="71"/>
      <c r="N26" s="71">
        <f>SUM(N27:N33)</f>
        <v>4</v>
      </c>
      <c r="O26" s="71"/>
      <c r="P26" s="71"/>
      <c r="Q26" s="71"/>
      <c r="R26" s="71"/>
    </row>
    <row r="27" spans="1:18" ht="23.25" customHeight="1" x14ac:dyDescent="0.2">
      <c r="A27" s="383" t="s">
        <v>661</v>
      </c>
      <c r="B27" s="384"/>
      <c r="C27" s="384"/>
      <c r="D27" s="384"/>
      <c r="E27" s="208">
        <f t="shared" si="0"/>
        <v>0</v>
      </c>
      <c r="F27" s="71">
        <v>0</v>
      </c>
      <c r="G27" s="71"/>
      <c r="H27" s="71">
        <v>0</v>
      </c>
      <c r="I27" s="71"/>
      <c r="J27" s="71">
        <v>0</v>
      </c>
      <c r="K27" s="71"/>
      <c r="L27" s="71">
        <v>0</v>
      </c>
      <c r="M27" s="71"/>
      <c r="N27" s="71">
        <v>0</v>
      </c>
      <c r="O27" s="71"/>
      <c r="P27" s="71"/>
      <c r="Q27" s="71"/>
      <c r="R27" s="71"/>
    </row>
    <row r="28" spans="1:18" ht="17.25" customHeight="1" x14ac:dyDescent="0.2">
      <c r="A28" s="383" t="s">
        <v>660</v>
      </c>
      <c r="B28" s="384"/>
      <c r="C28" s="384"/>
      <c r="D28" s="384"/>
      <c r="E28" s="208">
        <f t="shared" si="0"/>
        <v>22</v>
      </c>
      <c r="F28" s="71">
        <v>13</v>
      </c>
      <c r="G28" s="71"/>
      <c r="H28" s="71">
        <v>8</v>
      </c>
      <c r="I28" s="71"/>
      <c r="J28" s="71">
        <v>1</v>
      </c>
      <c r="K28" s="71"/>
      <c r="L28" s="71">
        <v>0</v>
      </c>
      <c r="M28" s="71"/>
      <c r="N28" s="71">
        <v>0</v>
      </c>
      <c r="O28" s="71"/>
      <c r="P28" s="71"/>
      <c r="Q28" s="71"/>
      <c r="R28" s="71"/>
    </row>
    <row r="29" spans="1:18" ht="17.25" customHeight="1" x14ac:dyDescent="0.2">
      <c r="A29" s="383" t="s">
        <v>659</v>
      </c>
      <c r="B29" s="384"/>
      <c r="C29" s="384"/>
      <c r="D29" s="384"/>
      <c r="E29" s="208">
        <f t="shared" si="0"/>
        <v>45</v>
      </c>
      <c r="F29" s="71">
        <v>4</v>
      </c>
      <c r="G29" s="71"/>
      <c r="H29" s="71">
        <v>18</v>
      </c>
      <c r="I29" s="71"/>
      <c r="J29" s="71">
        <v>20</v>
      </c>
      <c r="K29" s="71"/>
      <c r="L29" s="71">
        <v>2</v>
      </c>
      <c r="M29" s="71"/>
      <c r="N29" s="71">
        <v>1</v>
      </c>
      <c r="O29" s="71"/>
      <c r="P29" s="71"/>
      <c r="Q29" s="71"/>
      <c r="R29" s="71"/>
    </row>
    <row r="30" spans="1:18" ht="17.25" customHeight="1" x14ac:dyDescent="0.2">
      <c r="A30" s="383" t="s">
        <v>658</v>
      </c>
      <c r="B30" s="384"/>
      <c r="C30" s="384"/>
      <c r="D30" s="384"/>
      <c r="E30" s="208">
        <f t="shared" si="0"/>
        <v>18</v>
      </c>
      <c r="F30" s="71">
        <v>0</v>
      </c>
      <c r="G30" s="71"/>
      <c r="H30" s="71">
        <v>5</v>
      </c>
      <c r="I30" s="71"/>
      <c r="J30" s="71">
        <v>10</v>
      </c>
      <c r="K30" s="71"/>
      <c r="L30" s="71">
        <v>2</v>
      </c>
      <c r="M30" s="71"/>
      <c r="N30" s="71">
        <v>1</v>
      </c>
      <c r="O30" s="71"/>
      <c r="P30" s="71"/>
      <c r="Q30" s="71"/>
      <c r="R30" s="71"/>
    </row>
    <row r="31" spans="1:18" ht="17.25" customHeight="1" x14ac:dyDescent="0.2">
      <c r="A31" s="383" t="s">
        <v>657</v>
      </c>
      <c r="B31" s="384"/>
      <c r="C31" s="384"/>
      <c r="D31" s="384"/>
      <c r="E31" s="208">
        <f t="shared" si="0"/>
        <v>6</v>
      </c>
      <c r="F31" s="71">
        <v>2</v>
      </c>
      <c r="G31" s="71"/>
      <c r="H31" s="71">
        <v>1</v>
      </c>
      <c r="I31" s="71"/>
      <c r="J31" s="71">
        <v>1</v>
      </c>
      <c r="K31" s="71"/>
      <c r="L31" s="71">
        <v>2</v>
      </c>
      <c r="M31" s="71"/>
      <c r="N31" s="71">
        <v>0</v>
      </c>
      <c r="O31" s="71"/>
      <c r="P31" s="71"/>
      <c r="Q31" s="71"/>
      <c r="R31" s="71"/>
    </row>
    <row r="32" spans="1:18" ht="17.25" customHeight="1" x14ac:dyDescent="0.2">
      <c r="A32" s="383" t="s">
        <v>656</v>
      </c>
      <c r="B32" s="384"/>
      <c r="C32" s="384"/>
      <c r="D32" s="384"/>
      <c r="E32" s="208">
        <f t="shared" si="0"/>
        <v>4</v>
      </c>
      <c r="F32" s="71">
        <v>0</v>
      </c>
      <c r="G32" s="71"/>
      <c r="H32" s="71">
        <v>1</v>
      </c>
      <c r="I32" s="71"/>
      <c r="J32" s="71">
        <v>1</v>
      </c>
      <c r="K32" s="71"/>
      <c r="L32" s="71">
        <v>2</v>
      </c>
      <c r="M32" s="71"/>
      <c r="N32" s="71">
        <v>0</v>
      </c>
      <c r="O32" s="71"/>
      <c r="P32" s="71"/>
      <c r="Q32" s="71"/>
      <c r="R32" s="71"/>
    </row>
    <row r="33" spans="1:18" ht="17.25" customHeight="1" x14ac:dyDescent="0.2">
      <c r="A33" s="383" t="s">
        <v>655</v>
      </c>
      <c r="B33" s="384"/>
      <c r="C33" s="384"/>
      <c r="D33" s="384"/>
      <c r="E33" s="208">
        <f t="shared" si="0"/>
        <v>28</v>
      </c>
      <c r="F33" s="71">
        <v>0</v>
      </c>
      <c r="G33" s="71"/>
      <c r="H33" s="71">
        <v>3</v>
      </c>
      <c r="I33" s="71"/>
      <c r="J33" s="71">
        <v>23</v>
      </c>
      <c r="K33" s="71"/>
      <c r="L33" s="71">
        <v>0</v>
      </c>
      <c r="M33" s="71"/>
      <c r="N33" s="71">
        <v>2</v>
      </c>
      <c r="O33" s="71"/>
      <c r="P33" s="71"/>
      <c r="Q33" s="71"/>
      <c r="R33" s="71"/>
    </row>
    <row r="34" spans="1:18" ht="17.25" customHeight="1" x14ac:dyDescent="0.2">
      <c r="A34" s="335"/>
      <c r="B34" s="335"/>
      <c r="C34" s="335"/>
      <c r="D34" s="335"/>
      <c r="E34" s="61"/>
      <c r="F34" s="61"/>
      <c r="G34" s="61"/>
      <c r="H34" s="61"/>
      <c r="I34" s="61"/>
      <c r="J34" s="61"/>
      <c r="K34" s="70"/>
      <c r="L34" s="70"/>
      <c r="M34" s="70"/>
      <c r="N34" s="70"/>
      <c r="O34" s="70"/>
      <c r="P34" s="71"/>
      <c r="Q34" s="71"/>
      <c r="R34" s="71"/>
    </row>
    <row r="35" spans="1:18" ht="11.25" customHeight="1" x14ac:dyDescent="0.2">
      <c r="A35" s="71"/>
      <c r="B35" s="71"/>
      <c r="C35" s="71"/>
      <c r="D35" s="71"/>
      <c r="F35" s="71"/>
      <c r="G35" s="71"/>
      <c r="H35" s="71"/>
      <c r="I35" s="71"/>
      <c r="J35" s="71"/>
      <c r="K35" s="71"/>
      <c r="L35" s="71"/>
      <c r="M35" s="71"/>
      <c r="N35" s="71"/>
      <c r="O35" s="47"/>
      <c r="P35" s="71"/>
      <c r="Q35" s="71"/>
      <c r="R35" s="71"/>
    </row>
    <row r="36" spans="1:18" ht="11.25" customHeight="1" x14ac:dyDescent="0.2">
      <c r="A36" s="73" t="s">
        <v>154</v>
      </c>
      <c r="C36" s="71"/>
      <c r="D36" s="340" t="s">
        <v>654</v>
      </c>
      <c r="E36" s="340"/>
      <c r="F36" s="340"/>
      <c r="G36" s="340"/>
      <c r="H36" s="340"/>
      <c r="I36" s="340"/>
      <c r="J36" s="340"/>
      <c r="K36" s="340"/>
      <c r="L36" s="340"/>
      <c r="M36" s="340"/>
      <c r="N36" s="340"/>
      <c r="O36" s="340"/>
      <c r="P36" s="71"/>
      <c r="Q36" s="71"/>
      <c r="R36" s="71"/>
    </row>
    <row r="37" spans="1:18" ht="11.25" customHeight="1" x14ac:dyDescent="0.2">
      <c r="A37" s="71"/>
      <c r="B37" s="71"/>
      <c r="C37" s="71"/>
      <c r="D37" s="340"/>
      <c r="E37" s="340"/>
      <c r="F37" s="340"/>
      <c r="G37" s="340"/>
      <c r="H37" s="340"/>
      <c r="I37" s="340"/>
      <c r="J37" s="340"/>
      <c r="K37" s="340"/>
      <c r="L37" s="340"/>
      <c r="M37" s="340"/>
      <c r="N37" s="340"/>
      <c r="O37" s="340"/>
      <c r="P37" s="71"/>
      <c r="Q37" s="71"/>
      <c r="R37" s="71"/>
    </row>
    <row r="38" spans="1:18" ht="11.25" customHeight="1" x14ac:dyDescent="0.2">
      <c r="A38" s="73" t="s">
        <v>155</v>
      </c>
      <c r="C38" s="71"/>
      <c r="D38" s="340" t="s">
        <v>653</v>
      </c>
      <c r="E38" s="340"/>
      <c r="F38" s="340"/>
      <c r="G38" s="340"/>
      <c r="H38" s="340"/>
      <c r="I38" s="340"/>
      <c r="J38" s="340"/>
      <c r="K38" s="340"/>
      <c r="L38" s="340"/>
      <c r="M38" s="340"/>
      <c r="N38" s="340"/>
      <c r="O38" s="340"/>
      <c r="P38" s="71"/>
      <c r="Q38" s="71"/>
      <c r="R38" s="71"/>
    </row>
    <row r="39" spans="1:18" ht="11.25" customHeight="1" x14ac:dyDescent="0.2">
      <c r="A39" s="71"/>
      <c r="B39" s="71"/>
      <c r="C39" s="71"/>
      <c r="D39" s="340"/>
      <c r="E39" s="340"/>
      <c r="F39" s="340"/>
      <c r="G39" s="340"/>
      <c r="H39" s="340"/>
      <c r="I39" s="340"/>
      <c r="J39" s="340"/>
      <c r="K39" s="340"/>
      <c r="L39" s="340"/>
      <c r="M39" s="340"/>
      <c r="N39" s="340"/>
      <c r="O39" s="340"/>
      <c r="P39" s="71"/>
      <c r="Q39" s="71"/>
      <c r="R39" s="71"/>
    </row>
    <row r="40" spans="1:18" ht="11.25" customHeight="1" x14ac:dyDescent="0.2">
      <c r="A40" s="73" t="s">
        <v>156</v>
      </c>
      <c r="C40" s="71"/>
      <c r="D40" s="442" t="s">
        <v>652</v>
      </c>
      <c r="E40" s="442"/>
      <c r="F40" s="442"/>
      <c r="G40" s="442"/>
      <c r="H40" s="442"/>
      <c r="I40" s="442"/>
      <c r="J40" s="442"/>
      <c r="K40" s="442"/>
      <c r="L40" s="442"/>
      <c r="M40" s="442"/>
      <c r="N40" s="442"/>
      <c r="O40" s="442"/>
      <c r="P40" s="71"/>
      <c r="Q40" s="71"/>
      <c r="R40" s="71"/>
    </row>
    <row r="41" spans="1:18" x14ac:dyDescent="0.2">
      <c r="A41" s="71"/>
      <c r="B41" s="71"/>
      <c r="C41" s="71"/>
      <c r="D41" s="442"/>
      <c r="E41" s="442"/>
      <c r="F41" s="442"/>
      <c r="G41" s="442"/>
      <c r="H41" s="442"/>
      <c r="I41" s="442"/>
      <c r="J41" s="442"/>
      <c r="K41" s="442"/>
      <c r="L41" s="442"/>
      <c r="M41" s="442"/>
      <c r="N41" s="442"/>
      <c r="O41" s="442"/>
      <c r="P41" s="71"/>
      <c r="Q41" s="71"/>
      <c r="R41" s="71"/>
    </row>
    <row r="42" spans="1:18" ht="11.25" customHeight="1" x14ac:dyDescent="0.2">
      <c r="A42" s="73" t="s">
        <v>157</v>
      </c>
      <c r="C42" s="168"/>
      <c r="D42" s="340" t="s">
        <v>651</v>
      </c>
      <c r="E42" s="340"/>
      <c r="F42" s="340"/>
      <c r="G42" s="340"/>
      <c r="H42" s="340"/>
      <c r="I42" s="340"/>
      <c r="J42" s="340"/>
      <c r="K42" s="340"/>
      <c r="L42" s="340"/>
      <c r="M42" s="340"/>
      <c r="N42" s="340"/>
      <c r="O42" s="340"/>
      <c r="P42" s="71"/>
      <c r="Q42" s="71"/>
      <c r="R42" s="71"/>
    </row>
    <row r="43" spans="1:18" x14ac:dyDescent="0.2">
      <c r="A43" s="168"/>
      <c r="B43" s="168"/>
      <c r="C43" s="168"/>
      <c r="D43" s="340"/>
      <c r="E43" s="340"/>
      <c r="F43" s="340"/>
      <c r="G43" s="340"/>
      <c r="H43" s="340"/>
      <c r="I43" s="340"/>
      <c r="J43" s="340"/>
      <c r="K43" s="340"/>
      <c r="L43" s="340"/>
      <c r="M43" s="340"/>
      <c r="N43" s="340"/>
      <c r="O43" s="340"/>
      <c r="P43" s="71"/>
      <c r="Q43" s="71"/>
      <c r="R43" s="71"/>
    </row>
    <row r="44" spans="1:18" x14ac:dyDescent="0.2">
      <c r="A44" s="73" t="s">
        <v>164</v>
      </c>
      <c r="C44" s="71"/>
      <c r="D44" s="71" t="s">
        <v>650</v>
      </c>
      <c r="E44" s="71"/>
      <c r="F44" s="71"/>
      <c r="G44" s="71"/>
      <c r="H44" s="71"/>
      <c r="I44" s="71"/>
      <c r="J44" s="71"/>
      <c r="K44" s="71"/>
      <c r="L44" s="71"/>
      <c r="M44" s="71"/>
      <c r="N44" s="71"/>
      <c r="O44" s="71"/>
      <c r="P44" s="71"/>
      <c r="Q44" s="71"/>
      <c r="R44" s="71"/>
    </row>
    <row r="45" spans="1:18" x14ac:dyDescent="0.2">
      <c r="A45" s="73" t="s">
        <v>144</v>
      </c>
      <c r="B45" s="71"/>
      <c r="C45" s="71"/>
      <c r="D45" s="344" t="s">
        <v>666</v>
      </c>
      <c r="E45" s="344"/>
      <c r="F45" s="344"/>
      <c r="G45" s="344"/>
      <c r="H45" s="344"/>
      <c r="I45" s="344"/>
      <c r="J45" s="344"/>
      <c r="K45" s="344"/>
      <c r="L45" s="344"/>
      <c r="M45" s="344"/>
      <c r="N45" s="344"/>
      <c r="O45" s="344"/>
      <c r="P45" s="64"/>
      <c r="Q45" s="64"/>
      <c r="R45" s="64"/>
    </row>
    <row r="46" spans="1:18" hidden="1" x14ac:dyDescent="0.2">
      <c r="A46" s="171" t="s">
        <v>153</v>
      </c>
      <c r="E46" s="46"/>
    </row>
  </sheetData>
  <mergeCells count="44">
    <mergeCell ref="N2:O2"/>
    <mergeCell ref="A2:M2"/>
    <mergeCell ref="A3:M3"/>
    <mergeCell ref="A4:M4"/>
    <mergeCell ref="A7:D8"/>
    <mergeCell ref="E7:E8"/>
    <mergeCell ref="F7:F8"/>
    <mergeCell ref="N7:N8"/>
    <mergeCell ref="O7:O8"/>
    <mergeCell ref="L7:L8"/>
    <mergeCell ref="G7:G8"/>
    <mergeCell ref="I7:I8"/>
    <mergeCell ref="H7:H8"/>
    <mergeCell ref="J7:J8"/>
    <mergeCell ref="A18:D18"/>
    <mergeCell ref="A14:D14"/>
    <mergeCell ref="A15:D15"/>
    <mergeCell ref="A10:D10"/>
    <mergeCell ref="A11:D11"/>
    <mergeCell ref="A12:D12"/>
    <mergeCell ref="A13:D13"/>
    <mergeCell ref="A16:D16"/>
    <mergeCell ref="A17:D17"/>
    <mergeCell ref="A29:D29"/>
    <mergeCell ref="A19:D19"/>
    <mergeCell ref="A20:D20"/>
    <mergeCell ref="A21:D21"/>
    <mergeCell ref="A22:D22"/>
    <mergeCell ref="A23:D23"/>
    <mergeCell ref="A28:D28"/>
    <mergeCell ref="A24:D24"/>
    <mergeCell ref="A25:D25"/>
    <mergeCell ref="A26:D26"/>
    <mergeCell ref="A27:D27"/>
    <mergeCell ref="D45:O45"/>
    <mergeCell ref="A30:D30"/>
    <mergeCell ref="A31:D31"/>
    <mergeCell ref="A32:D32"/>
    <mergeCell ref="A33:D33"/>
    <mergeCell ref="A34:D34"/>
    <mergeCell ref="D36:O37"/>
    <mergeCell ref="D38:O39"/>
    <mergeCell ref="D40:O41"/>
    <mergeCell ref="D42:O43"/>
  </mergeCells>
  <hyperlinks>
    <hyperlink ref="N2:O2" location="Índice!A1" tooltip="Ir a Índice" display="Índice!A1"/>
  </hyperlinks>
  <pageMargins left="0.78" right="0.59055118110236204" top="0.89583333333333337" bottom="0.86614173228346458" header="0" footer="0.39370078740157499"/>
  <pageSetup orientation="portrait" r:id="rId1"/>
  <headerFooter alignWithMargins="0">
    <oddHeader>&amp;L&amp;"Arial,Negrita"&amp;12&amp;K000080INEGI. Anuario estadístico y geográfico de Veracruz de Ignacio de la Llave 2014. 
Componente Salud</oddHeader>
    <oddFooter>&amp;R&amp;P/&amp;N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U27"/>
  <sheetViews>
    <sheetView view="pageLayout" zoomScaleNormal="100" workbookViewId="0">
      <selection activeCell="D5" sqref="D5"/>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16.1640625" style="46" customWidth="1"/>
    <col min="5" max="5" width="10.5" style="47" customWidth="1"/>
    <col min="6" max="6" width="10" style="46" customWidth="1"/>
    <col min="7" max="7" width="9.6640625" style="46" customWidth="1"/>
    <col min="8" max="8" width="9.1640625" style="46" customWidth="1"/>
    <col min="9" max="10" width="9" style="46" customWidth="1"/>
    <col min="11" max="11" width="9.83203125" style="46" customWidth="1"/>
    <col min="12" max="12" width="9.6640625" style="46" customWidth="1"/>
    <col min="13" max="13" width="15.6640625" style="46" customWidth="1"/>
    <col min="14" max="16384" width="0" style="46" hidden="1"/>
  </cols>
  <sheetData>
    <row r="1" spans="1:15" ht="11.25" customHeight="1" x14ac:dyDescent="0.2"/>
    <row r="2" spans="1:15" ht="12.75" x14ac:dyDescent="0.2">
      <c r="A2" s="328" t="s">
        <v>312</v>
      </c>
      <c r="B2" s="353"/>
      <c r="C2" s="353"/>
      <c r="D2" s="353"/>
      <c r="E2" s="353"/>
      <c r="F2" s="353"/>
      <c r="G2" s="353"/>
      <c r="H2" s="353"/>
      <c r="I2" s="353"/>
      <c r="J2" s="353"/>
      <c r="K2" s="353"/>
      <c r="L2" s="164"/>
      <c r="M2" s="41" t="s">
        <v>84</v>
      </c>
      <c r="N2" s="46" t="s">
        <v>153</v>
      </c>
      <c r="O2" s="1"/>
    </row>
    <row r="3" spans="1:15" ht="12.75" x14ac:dyDescent="0.2">
      <c r="A3" s="328" t="s">
        <v>878</v>
      </c>
      <c r="B3" s="353"/>
      <c r="C3" s="353"/>
      <c r="D3" s="353"/>
      <c r="E3" s="353"/>
      <c r="F3" s="353"/>
      <c r="G3" s="353"/>
      <c r="H3" s="353"/>
      <c r="I3" s="353"/>
      <c r="J3" s="353"/>
      <c r="K3" s="353"/>
      <c r="L3" s="165"/>
      <c r="M3" s="165"/>
      <c r="O3" s="1"/>
    </row>
    <row r="4" spans="1:15" ht="12.75" x14ac:dyDescent="0.2">
      <c r="A4" s="328" t="s">
        <v>849</v>
      </c>
      <c r="B4" s="353"/>
      <c r="C4" s="353"/>
      <c r="D4" s="353"/>
      <c r="E4" s="353"/>
      <c r="F4" s="353"/>
      <c r="G4" s="353"/>
      <c r="H4" s="353"/>
      <c r="I4" s="353"/>
      <c r="J4" s="353"/>
      <c r="K4" s="353"/>
      <c r="L4" s="165"/>
      <c r="M4" s="165"/>
      <c r="O4" s="2"/>
    </row>
    <row r="5" spans="1:15" x14ac:dyDescent="0.2">
      <c r="A5" s="52"/>
      <c r="B5" s="52"/>
      <c r="C5" s="52"/>
      <c r="D5" s="52"/>
      <c r="E5" s="53"/>
      <c r="F5" s="53"/>
      <c r="G5" s="53"/>
      <c r="H5" s="53"/>
      <c r="I5" s="52"/>
      <c r="J5" s="52"/>
      <c r="K5" s="52"/>
      <c r="L5" s="52"/>
      <c r="M5" s="52"/>
    </row>
    <row r="6" spans="1:15" ht="1.5" customHeight="1" x14ac:dyDescent="0.2"/>
    <row r="7" spans="1:15" s="310" customFormat="1" ht="33.75" x14ac:dyDescent="0.2">
      <c r="A7" s="330" t="s">
        <v>81</v>
      </c>
      <c r="B7" s="330"/>
      <c r="C7" s="330"/>
      <c r="D7" s="330"/>
      <c r="E7" s="308" t="s">
        <v>172</v>
      </c>
      <c r="F7" s="309" t="s">
        <v>158</v>
      </c>
      <c r="G7" s="309" t="s">
        <v>159</v>
      </c>
      <c r="H7" s="294" t="s">
        <v>726</v>
      </c>
      <c r="I7" s="309" t="s">
        <v>160</v>
      </c>
      <c r="J7" s="294" t="s">
        <v>725</v>
      </c>
      <c r="K7" s="311" t="s">
        <v>724</v>
      </c>
      <c r="L7" s="294" t="s">
        <v>723</v>
      </c>
      <c r="M7" s="295" t="s">
        <v>722</v>
      </c>
    </row>
    <row r="8" spans="1:15" ht="1.5" customHeight="1" x14ac:dyDescent="0.2">
      <c r="A8" s="54"/>
      <c r="B8" s="54"/>
      <c r="C8" s="54"/>
      <c r="D8" s="54"/>
      <c r="E8" s="61"/>
      <c r="F8" s="61"/>
      <c r="G8" s="61"/>
      <c r="H8" s="61"/>
      <c r="I8" s="54"/>
      <c r="J8" s="54"/>
      <c r="K8" s="61"/>
      <c r="L8" s="61"/>
      <c r="M8" s="61"/>
    </row>
    <row r="9" spans="1:15" ht="23.25" customHeight="1" x14ac:dyDescent="0.2">
      <c r="A9" s="452" t="s">
        <v>172</v>
      </c>
      <c r="B9" s="453"/>
      <c r="C9" s="453"/>
      <c r="D9" s="453"/>
      <c r="E9" s="80">
        <f t="shared" ref="E9:E20" si="0">SUM(F9:M9)</f>
        <v>2200719</v>
      </c>
      <c r="F9" s="65">
        <f t="shared" ref="F9:M9" si="1">SUM(F10:F20)</f>
        <v>773038</v>
      </c>
      <c r="G9" s="65">
        <f t="shared" si="1"/>
        <v>182561</v>
      </c>
      <c r="H9" s="65">
        <f t="shared" si="1"/>
        <v>150903</v>
      </c>
      <c r="I9" s="65">
        <f t="shared" si="1"/>
        <v>11470</v>
      </c>
      <c r="J9" s="65">
        <f t="shared" si="1"/>
        <v>11007</v>
      </c>
      <c r="K9" s="65">
        <f t="shared" si="1"/>
        <v>323175</v>
      </c>
      <c r="L9" s="65">
        <f t="shared" si="1"/>
        <v>747856</v>
      </c>
      <c r="M9" s="65">
        <f t="shared" si="1"/>
        <v>709</v>
      </c>
    </row>
    <row r="10" spans="1:15" ht="28.5" customHeight="1" x14ac:dyDescent="0.2">
      <c r="A10" s="449" t="s">
        <v>772</v>
      </c>
      <c r="B10" s="449"/>
      <c r="C10" s="449"/>
      <c r="D10" s="449"/>
      <c r="E10" s="80">
        <f t="shared" si="0"/>
        <v>1219860</v>
      </c>
      <c r="F10" s="67">
        <v>430831</v>
      </c>
      <c r="G10" s="67">
        <v>91237</v>
      </c>
      <c r="H10" s="67">
        <v>93756</v>
      </c>
      <c r="I10" s="67">
        <v>6356</v>
      </c>
      <c r="J10" s="67">
        <v>5337</v>
      </c>
      <c r="K10" s="67">
        <v>181157</v>
      </c>
      <c r="L10" s="210">
        <v>410975</v>
      </c>
      <c r="M10" s="67">
        <v>211</v>
      </c>
    </row>
    <row r="11" spans="1:15" ht="39.75" customHeight="1" x14ac:dyDescent="0.2">
      <c r="A11" s="449" t="s">
        <v>773</v>
      </c>
      <c r="B11" s="449"/>
      <c r="C11" s="449"/>
      <c r="D11" s="449"/>
      <c r="E11" s="80">
        <f t="shared" si="0"/>
        <v>256213</v>
      </c>
      <c r="F11" s="67">
        <v>126790</v>
      </c>
      <c r="G11" s="67">
        <v>27260</v>
      </c>
      <c r="H11" s="67">
        <v>19502</v>
      </c>
      <c r="I11" s="67">
        <v>587</v>
      </c>
      <c r="J11" s="67">
        <v>834</v>
      </c>
      <c r="K11" s="67">
        <v>12493</v>
      </c>
      <c r="L11" s="210">
        <v>68636</v>
      </c>
      <c r="M11" s="67">
        <v>111</v>
      </c>
    </row>
    <row r="12" spans="1:15" ht="28.5" customHeight="1" x14ac:dyDescent="0.2">
      <c r="A12" s="449" t="s">
        <v>771</v>
      </c>
      <c r="B12" s="449"/>
      <c r="C12" s="449"/>
      <c r="D12" s="449"/>
      <c r="E12" s="80">
        <f t="shared" si="0"/>
        <v>226839</v>
      </c>
      <c r="F12" s="67">
        <v>93008</v>
      </c>
      <c r="G12" s="67">
        <v>15757</v>
      </c>
      <c r="H12" s="67">
        <v>14017</v>
      </c>
      <c r="I12" s="67">
        <v>1129</v>
      </c>
      <c r="J12" s="67">
        <v>1039</v>
      </c>
      <c r="K12" s="67">
        <v>30107</v>
      </c>
      <c r="L12" s="210">
        <v>71782</v>
      </c>
      <c r="M12" s="67">
        <v>0</v>
      </c>
    </row>
    <row r="13" spans="1:15" ht="28.5" customHeight="1" x14ac:dyDescent="0.2">
      <c r="A13" s="449" t="s">
        <v>774</v>
      </c>
      <c r="B13" s="449"/>
      <c r="C13" s="449"/>
      <c r="D13" s="449"/>
      <c r="E13" s="80">
        <f t="shared" si="0"/>
        <v>85981</v>
      </c>
      <c r="F13" s="67">
        <v>24763</v>
      </c>
      <c r="G13" s="67">
        <v>9374</v>
      </c>
      <c r="H13" s="67">
        <v>2855</v>
      </c>
      <c r="I13" s="67">
        <v>344</v>
      </c>
      <c r="J13" s="67">
        <v>508</v>
      </c>
      <c r="K13" s="67">
        <v>14012</v>
      </c>
      <c r="L13" s="210">
        <v>34125</v>
      </c>
      <c r="M13" s="67">
        <v>0</v>
      </c>
    </row>
    <row r="14" spans="1:15" ht="28.5" customHeight="1" x14ac:dyDescent="0.2">
      <c r="A14" s="449" t="s">
        <v>776</v>
      </c>
      <c r="B14" s="449"/>
      <c r="C14" s="449"/>
      <c r="D14" s="449"/>
      <c r="E14" s="80">
        <f t="shared" si="0"/>
        <v>48220</v>
      </c>
      <c r="F14" s="67">
        <v>2605</v>
      </c>
      <c r="G14" s="67">
        <v>3644</v>
      </c>
      <c r="H14" s="67">
        <v>3952</v>
      </c>
      <c r="I14" s="67">
        <v>685</v>
      </c>
      <c r="J14" s="67">
        <v>340</v>
      </c>
      <c r="K14" s="67">
        <v>8097</v>
      </c>
      <c r="L14" s="210">
        <v>28897</v>
      </c>
      <c r="M14" s="67">
        <v>0</v>
      </c>
    </row>
    <row r="15" spans="1:15" ht="17.25" customHeight="1" x14ac:dyDescent="0.2">
      <c r="A15" s="449" t="s">
        <v>770</v>
      </c>
      <c r="B15" s="449"/>
      <c r="C15" s="449"/>
      <c r="D15" s="449"/>
      <c r="E15" s="80">
        <f t="shared" si="0"/>
        <v>29223</v>
      </c>
      <c r="F15" s="67">
        <v>2198</v>
      </c>
      <c r="G15" s="67">
        <v>100</v>
      </c>
      <c r="H15" s="67">
        <v>128</v>
      </c>
      <c r="I15" s="67">
        <v>152</v>
      </c>
      <c r="J15" s="67">
        <v>7</v>
      </c>
      <c r="K15" s="67">
        <v>13799</v>
      </c>
      <c r="L15" s="210">
        <v>12839</v>
      </c>
      <c r="M15" s="67">
        <v>0</v>
      </c>
    </row>
    <row r="16" spans="1:15" ht="17.25" customHeight="1" x14ac:dyDescent="0.2">
      <c r="A16" s="449" t="s">
        <v>769</v>
      </c>
      <c r="B16" s="449"/>
      <c r="C16" s="449"/>
      <c r="D16" s="449"/>
      <c r="E16" s="80">
        <f t="shared" si="0"/>
        <v>27896</v>
      </c>
      <c r="F16" s="67">
        <v>11884</v>
      </c>
      <c r="G16" s="67">
        <v>6154</v>
      </c>
      <c r="H16" s="67">
        <v>1023</v>
      </c>
      <c r="I16" s="67">
        <v>333</v>
      </c>
      <c r="J16" s="67">
        <v>177</v>
      </c>
      <c r="K16" s="67">
        <v>2340</v>
      </c>
      <c r="L16" s="210">
        <v>5985</v>
      </c>
      <c r="M16" s="67">
        <v>0</v>
      </c>
    </row>
    <row r="17" spans="1:21" ht="17.25" customHeight="1" x14ac:dyDescent="0.2">
      <c r="A17" s="449" t="s">
        <v>768</v>
      </c>
      <c r="B17" s="449"/>
      <c r="C17" s="449"/>
      <c r="D17" s="449"/>
      <c r="E17" s="80">
        <f t="shared" si="0"/>
        <v>27290</v>
      </c>
      <c r="F17" s="67">
        <v>1129</v>
      </c>
      <c r="G17" s="67">
        <v>4112</v>
      </c>
      <c r="H17" s="67">
        <v>1211</v>
      </c>
      <c r="I17" s="67">
        <v>420</v>
      </c>
      <c r="J17" s="67">
        <v>373</v>
      </c>
      <c r="K17" s="67">
        <v>6080</v>
      </c>
      <c r="L17" s="210">
        <v>13965</v>
      </c>
      <c r="M17" s="67">
        <v>0</v>
      </c>
    </row>
    <row r="18" spans="1:21" ht="17.25" customHeight="1" x14ac:dyDescent="0.2">
      <c r="A18" s="449" t="s">
        <v>767</v>
      </c>
      <c r="B18" s="449"/>
      <c r="C18" s="449"/>
      <c r="D18" s="449"/>
      <c r="E18" s="80">
        <f t="shared" si="0"/>
        <v>25722</v>
      </c>
      <c r="F18" s="67">
        <v>20186</v>
      </c>
      <c r="G18" s="67">
        <v>1210</v>
      </c>
      <c r="H18" s="67">
        <v>2418</v>
      </c>
      <c r="I18" s="67">
        <v>3</v>
      </c>
      <c r="J18" s="67">
        <v>14</v>
      </c>
      <c r="K18" s="67">
        <v>69</v>
      </c>
      <c r="L18" s="210">
        <v>1822</v>
      </c>
      <c r="M18" s="67">
        <v>0</v>
      </c>
    </row>
    <row r="19" spans="1:21" ht="39.75" customHeight="1" x14ac:dyDescent="0.2">
      <c r="A19" s="449" t="s">
        <v>775</v>
      </c>
      <c r="B19" s="449"/>
      <c r="C19" s="449"/>
      <c r="D19" s="449"/>
      <c r="E19" s="142">
        <f t="shared" si="0"/>
        <v>25249</v>
      </c>
      <c r="F19" s="148">
        <v>10294</v>
      </c>
      <c r="G19" s="148">
        <v>4568</v>
      </c>
      <c r="H19" s="148">
        <v>853</v>
      </c>
      <c r="I19" s="148">
        <v>360</v>
      </c>
      <c r="J19" s="148">
        <v>137</v>
      </c>
      <c r="K19" s="148">
        <v>2413</v>
      </c>
      <c r="L19" s="210">
        <v>6624</v>
      </c>
      <c r="M19" s="148">
        <v>0</v>
      </c>
    </row>
    <row r="20" spans="1:21" ht="28.5" customHeight="1" x14ac:dyDescent="0.2">
      <c r="A20" s="450" t="s">
        <v>82</v>
      </c>
      <c r="B20" s="451"/>
      <c r="C20" s="451"/>
      <c r="D20" s="451"/>
      <c r="E20" s="80">
        <f t="shared" si="0"/>
        <v>228226</v>
      </c>
      <c r="F20" s="96">
        <v>49350</v>
      </c>
      <c r="G20" s="96">
        <v>19145</v>
      </c>
      <c r="H20" s="96">
        <v>11188</v>
      </c>
      <c r="I20" s="96">
        <v>1101</v>
      </c>
      <c r="J20" s="96">
        <v>2241</v>
      </c>
      <c r="K20" s="96">
        <v>52608</v>
      </c>
      <c r="L20" s="211">
        <v>92206</v>
      </c>
      <c r="M20" s="96">
        <v>387</v>
      </c>
      <c r="N20" s="67"/>
      <c r="O20" s="67"/>
      <c r="P20" s="67"/>
      <c r="Q20" s="67"/>
      <c r="R20" s="67"/>
      <c r="S20" s="67"/>
      <c r="T20" s="67"/>
      <c r="U20" s="67">
        <v>591</v>
      </c>
    </row>
    <row r="21" spans="1:21" ht="17.25" customHeight="1" x14ac:dyDescent="0.2">
      <c r="A21" s="335"/>
      <c r="B21" s="335"/>
      <c r="C21" s="335"/>
      <c r="D21" s="335"/>
      <c r="E21" s="61"/>
      <c r="F21" s="61"/>
      <c r="G21" s="61"/>
      <c r="H21" s="61"/>
      <c r="I21" s="70"/>
      <c r="J21" s="70"/>
      <c r="K21" s="70"/>
      <c r="L21" s="70"/>
      <c r="M21" s="70"/>
    </row>
    <row r="22" spans="1:21" ht="11.25" customHeight="1" x14ac:dyDescent="0.2">
      <c r="A22" s="71"/>
      <c r="B22" s="71"/>
      <c r="C22" s="71"/>
      <c r="D22" s="71"/>
      <c r="F22" s="71"/>
      <c r="G22" s="71"/>
      <c r="H22" s="71"/>
      <c r="I22" s="71"/>
      <c r="J22" s="71"/>
      <c r="K22" s="71"/>
      <c r="L22" s="71"/>
      <c r="M22" s="47"/>
    </row>
    <row r="23" spans="1:21" x14ac:dyDescent="0.2">
      <c r="A23" s="73" t="s">
        <v>145</v>
      </c>
      <c r="B23" s="71"/>
      <c r="D23" s="401" t="s">
        <v>167</v>
      </c>
      <c r="E23" s="401"/>
      <c r="F23" s="401"/>
      <c r="G23" s="401"/>
      <c r="H23" s="401"/>
      <c r="I23" s="401"/>
      <c r="J23" s="401"/>
      <c r="K23" s="401"/>
      <c r="L23" s="401"/>
      <c r="M23" s="401"/>
    </row>
    <row r="24" spans="1:21" x14ac:dyDescent="0.2">
      <c r="A24" s="168"/>
      <c r="B24" s="168"/>
      <c r="C24" s="71"/>
      <c r="D24" s="401"/>
      <c r="E24" s="401"/>
      <c r="F24" s="401"/>
      <c r="G24" s="401"/>
      <c r="H24" s="401"/>
      <c r="I24" s="401"/>
      <c r="J24" s="401"/>
      <c r="K24" s="401"/>
      <c r="L24" s="401"/>
      <c r="M24" s="401"/>
    </row>
    <row r="25" spans="1:21" x14ac:dyDescent="0.2">
      <c r="A25" s="73" t="s">
        <v>144</v>
      </c>
      <c r="B25" s="71"/>
      <c r="C25" s="71"/>
      <c r="D25" s="364" t="s">
        <v>762</v>
      </c>
      <c r="E25" s="364"/>
      <c r="F25" s="364"/>
      <c r="G25" s="364"/>
      <c r="H25" s="364"/>
      <c r="I25" s="364"/>
      <c r="J25" s="364"/>
      <c r="K25" s="364"/>
      <c r="L25" s="364"/>
      <c r="M25" s="364"/>
    </row>
    <row r="26" spans="1:21" x14ac:dyDescent="0.2">
      <c r="A26" s="71"/>
      <c r="B26" s="71"/>
      <c r="C26" s="71"/>
      <c r="D26" s="364"/>
      <c r="E26" s="364"/>
      <c r="F26" s="364"/>
      <c r="G26" s="364"/>
      <c r="H26" s="364"/>
      <c r="I26" s="364"/>
      <c r="J26" s="364"/>
      <c r="K26" s="364"/>
      <c r="L26" s="364"/>
      <c r="M26" s="364"/>
    </row>
    <row r="27" spans="1:21" hidden="1" x14ac:dyDescent="0.2">
      <c r="A27" s="74" t="s">
        <v>153</v>
      </c>
    </row>
  </sheetData>
  <mergeCells count="19">
    <mergeCell ref="A2:K2"/>
    <mergeCell ref="A3:K3"/>
    <mergeCell ref="A4:K4"/>
    <mergeCell ref="A7:D7"/>
    <mergeCell ref="A9:D9"/>
    <mergeCell ref="A10:D10"/>
    <mergeCell ref="A11:D11"/>
    <mergeCell ref="A12:D12"/>
    <mergeCell ref="A13:D13"/>
    <mergeCell ref="A14:D14"/>
    <mergeCell ref="A15:D15"/>
    <mergeCell ref="A16:D16"/>
    <mergeCell ref="D25:M26"/>
    <mergeCell ref="A17:D17"/>
    <mergeCell ref="A18:D18"/>
    <mergeCell ref="A19:D19"/>
    <mergeCell ref="A20:D20"/>
    <mergeCell ref="A21:D21"/>
    <mergeCell ref="D23:M24"/>
  </mergeCells>
  <hyperlinks>
    <hyperlink ref="M2" location="Índice!A1" tooltip="Ir a Índice" display="Índice!A1"/>
  </hyperlinks>
  <pageMargins left="0.78740157480314965" right="0.59055118110236227" top="0.88541666666666663" bottom="0.86614173228346458" header="0" footer="0.39370078740157499"/>
  <pageSetup orientation="portrait" r:id="rId1"/>
  <headerFooter alignWithMargins="0">
    <oddHeader>&amp;L&amp;"Arial,Negrita"&amp;12&amp;K000080INEGI. Anuario estadístico y geográfico de Veracruz de Ignacio de la Llave 2014. 
Componente Salud</oddHead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R236"/>
  <sheetViews>
    <sheetView view="pageLayout" zoomScaleNormal="100" workbookViewId="0">
      <selection activeCell="D1" sqref="D1"/>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15.33203125" style="46" customWidth="1"/>
    <col min="5" max="5" width="9" style="47" customWidth="1"/>
    <col min="6" max="6" width="9.33203125" style="46" bestFit="1" customWidth="1"/>
    <col min="7" max="7" width="0.5" style="46" customWidth="1"/>
    <col min="8" max="9" width="9.33203125" style="46" bestFit="1" customWidth="1"/>
    <col min="10" max="11" width="7.6640625" style="46" customWidth="1"/>
    <col min="12" max="12" width="8.83203125" style="46" customWidth="1"/>
    <col min="13" max="13" width="13" style="46" customWidth="1"/>
    <col min="14" max="14" width="2.33203125" style="46" hidden="1" customWidth="1"/>
    <col min="15" max="15" width="6.83203125" style="46" customWidth="1"/>
    <col min="16" max="16" width="6.83203125" style="46" bestFit="1" customWidth="1"/>
    <col min="17" max="17" width="7.83203125" style="46" bestFit="1" customWidth="1"/>
    <col min="18" max="16384" width="0" style="46" hidden="1"/>
  </cols>
  <sheetData>
    <row r="1" spans="1:18" ht="7.5" customHeight="1" x14ac:dyDescent="0.2"/>
    <row r="2" spans="1:18" ht="12.75" customHeight="1" x14ac:dyDescent="0.2">
      <c r="A2" s="327" t="s">
        <v>851</v>
      </c>
      <c r="B2" s="327"/>
      <c r="C2" s="327"/>
      <c r="D2" s="327"/>
      <c r="E2" s="327"/>
      <c r="F2" s="327"/>
      <c r="G2" s="327"/>
      <c r="H2" s="327"/>
      <c r="I2" s="327"/>
      <c r="J2" s="327"/>
      <c r="K2" s="327"/>
      <c r="L2" s="327"/>
      <c r="M2" s="327"/>
      <c r="N2" s="327"/>
      <c r="O2" s="327"/>
      <c r="P2" s="331" t="s">
        <v>171</v>
      </c>
      <c r="Q2" s="331"/>
      <c r="R2" s="46" t="s">
        <v>153</v>
      </c>
    </row>
    <row r="3" spans="1:18" ht="12.75" customHeight="1" x14ac:dyDescent="0.2">
      <c r="A3" s="328" t="s">
        <v>850</v>
      </c>
      <c r="B3" s="328"/>
      <c r="C3" s="328"/>
      <c r="D3" s="328"/>
      <c r="E3" s="328"/>
      <c r="F3" s="328"/>
      <c r="G3" s="328"/>
      <c r="H3" s="328"/>
      <c r="I3" s="328"/>
      <c r="J3" s="328"/>
      <c r="K3" s="328"/>
      <c r="L3" s="328"/>
      <c r="M3" s="328"/>
      <c r="N3" s="328"/>
      <c r="O3" s="328"/>
      <c r="P3" s="50"/>
      <c r="Q3" s="51"/>
    </row>
    <row r="4" spans="1:18" x14ac:dyDescent="0.2">
      <c r="A4" s="52"/>
      <c r="B4" s="52"/>
      <c r="C4" s="52"/>
      <c r="D4" s="52"/>
      <c r="E4" s="53"/>
      <c r="F4" s="53"/>
      <c r="G4" s="53"/>
      <c r="H4" s="53"/>
      <c r="I4" s="53"/>
      <c r="J4" s="53"/>
      <c r="K4" s="53"/>
      <c r="L4" s="53"/>
      <c r="M4" s="52"/>
      <c r="N4" s="52"/>
      <c r="O4" s="52"/>
      <c r="P4" s="52"/>
      <c r="Q4" s="54"/>
    </row>
    <row r="5" spans="1:18" ht="1.5" customHeight="1" x14ac:dyDescent="0.2"/>
    <row r="6" spans="1:18" ht="11.25" customHeight="1" x14ac:dyDescent="0.2">
      <c r="A6" s="330" t="s">
        <v>150</v>
      </c>
      <c r="B6" s="330"/>
      <c r="C6" s="330"/>
      <c r="D6" s="330"/>
      <c r="E6" s="329" t="s">
        <v>172</v>
      </c>
      <c r="F6" s="325" t="s">
        <v>270</v>
      </c>
      <c r="G6" s="290"/>
      <c r="H6" s="325" t="s">
        <v>297</v>
      </c>
      <c r="I6" s="326"/>
      <c r="J6" s="326"/>
      <c r="K6" s="326"/>
      <c r="L6" s="326"/>
      <c r="M6" s="326"/>
      <c r="N6" s="326"/>
      <c r="O6" s="326"/>
      <c r="P6" s="326"/>
      <c r="Q6" s="325" t="s">
        <v>620</v>
      </c>
    </row>
    <row r="7" spans="1:18" ht="1.5" customHeight="1" x14ac:dyDescent="0.2">
      <c r="A7" s="330"/>
      <c r="B7" s="330"/>
      <c r="C7" s="330"/>
      <c r="D7" s="330"/>
      <c r="E7" s="329"/>
      <c r="F7" s="325"/>
      <c r="G7" s="290"/>
      <c r="H7" s="292"/>
      <c r="I7" s="292"/>
      <c r="J7" s="292"/>
      <c r="K7" s="292"/>
      <c r="L7" s="292"/>
      <c r="M7" s="292"/>
      <c r="N7" s="292"/>
      <c r="O7" s="292"/>
      <c r="P7" s="292"/>
      <c r="Q7" s="326"/>
    </row>
    <row r="8" spans="1:18" ht="1.5" customHeight="1" x14ac:dyDescent="0.2">
      <c r="A8" s="330"/>
      <c r="B8" s="330"/>
      <c r="C8" s="330"/>
      <c r="D8" s="330"/>
      <c r="E8" s="329"/>
      <c r="F8" s="325"/>
      <c r="G8" s="290"/>
      <c r="H8" s="291"/>
      <c r="I8" s="291"/>
      <c r="J8" s="291"/>
      <c r="K8" s="291"/>
      <c r="L8" s="291"/>
      <c r="M8" s="291"/>
      <c r="N8" s="291"/>
      <c r="O8" s="291"/>
      <c r="P8" s="291"/>
      <c r="Q8" s="326"/>
    </row>
    <row r="9" spans="1:18" ht="56.25" customHeight="1" x14ac:dyDescent="0.2">
      <c r="A9" s="330"/>
      <c r="B9" s="330"/>
      <c r="C9" s="330"/>
      <c r="D9" s="330"/>
      <c r="E9" s="329"/>
      <c r="F9" s="325"/>
      <c r="G9" s="290"/>
      <c r="H9" s="293" t="s">
        <v>267</v>
      </c>
      <c r="I9" s="290" t="s">
        <v>158</v>
      </c>
      <c r="J9" s="290" t="s">
        <v>159</v>
      </c>
      <c r="K9" s="290" t="s">
        <v>290</v>
      </c>
      <c r="L9" s="290" t="s">
        <v>323</v>
      </c>
      <c r="M9" s="290" t="s">
        <v>852</v>
      </c>
      <c r="N9" s="290" t="s">
        <v>296</v>
      </c>
      <c r="O9" s="290" t="s">
        <v>619</v>
      </c>
      <c r="P9" s="290" t="s">
        <v>291</v>
      </c>
      <c r="Q9" s="326"/>
    </row>
    <row r="10" spans="1:18" ht="1.5" customHeight="1" x14ac:dyDescent="0.2">
      <c r="A10" s="54"/>
      <c r="B10" s="54"/>
      <c r="C10" s="54"/>
      <c r="D10" s="54"/>
      <c r="E10" s="61"/>
      <c r="F10" s="61"/>
      <c r="G10" s="61"/>
      <c r="H10" s="61"/>
      <c r="I10" s="61"/>
      <c r="J10" s="61"/>
      <c r="K10" s="61"/>
      <c r="L10" s="61"/>
      <c r="M10" s="54"/>
      <c r="N10" s="54"/>
      <c r="O10" s="54"/>
      <c r="P10" s="54"/>
      <c r="Q10" s="54"/>
    </row>
    <row r="11" spans="1:18" ht="11.25" customHeight="1" x14ac:dyDescent="0.2">
      <c r="A11" s="62"/>
      <c r="B11" s="62"/>
      <c r="C11" s="62"/>
      <c r="D11" s="62"/>
      <c r="E11" s="63"/>
      <c r="F11" s="63"/>
      <c r="G11" s="63"/>
      <c r="H11" s="63"/>
      <c r="I11" s="63"/>
      <c r="J11" s="63"/>
      <c r="K11" s="63"/>
      <c r="L11" s="63"/>
      <c r="M11" s="62"/>
      <c r="N11" s="62"/>
      <c r="O11" s="62"/>
      <c r="P11" s="62"/>
      <c r="Q11" s="62"/>
    </row>
    <row r="12" spans="1:18" ht="12" customHeight="1" x14ac:dyDescent="0.2">
      <c r="A12" s="332" t="s">
        <v>141</v>
      </c>
      <c r="B12" s="333"/>
      <c r="C12" s="333"/>
      <c r="D12" s="333"/>
      <c r="E12" s="65">
        <f>SUM(F12+H12+Q12)</f>
        <v>7643194</v>
      </c>
      <c r="F12" s="65">
        <f>SUM(F13:F224)</f>
        <v>3047595</v>
      </c>
      <c r="G12" s="66"/>
      <c r="H12" s="65">
        <f t="shared" ref="H12:M12" si="0">SUM(H13:H224)</f>
        <v>4484837</v>
      </c>
      <c r="I12" s="65">
        <f t="shared" si="0"/>
        <v>1896140</v>
      </c>
      <c r="J12" s="65">
        <f t="shared" si="0"/>
        <v>299953</v>
      </c>
      <c r="K12" s="65">
        <f t="shared" si="0"/>
        <v>9803</v>
      </c>
      <c r="L12" s="65">
        <f t="shared" si="0"/>
        <v>245244</v>
      </c>
      <c r="M12" s="65">
        <f t="shared" si="0"/>
        <v>1934883</v>
      </c>
      <c r="N12" s="66"/>
      <c r="O12" s="65">
        <f>SUM(O13:O224)</f>
        <v>51562</v>
      </c>
      <c r="P12" s="65">
        <f>SUM(P13:P224)</f>
        <v>91563</v>
      </c>
      <c r="Q12" s="65">
        <f>SUM(Q13:Q224)</f>
        <v>110762</v>
      </c>
    </row>
    <row r="13" spans="1:18" ht="23.25" customHeight="1" x14ac:dyDescent="0.2">
      <c r="A13" s="334" t="s">
        <v>407</v>
      </c>
      <c r="B13" s="334"/>
      <c r="C13" s="334"/>
      <c r="D13" s="334"/>
      <c r="E13" s="65">
        <f>SUM(F13+H13+Q13)</f>
        <v>8223</v>
      </c>
      <c r="F13" s="67">
        <v>4322</v>
      </c>
      <c r="G13" s="67"/>
      <c r="H13" s="67">
        <v>3864</v>
      </c>
      <c r="I13" s="67">
        <v>718</v>
      </c>
      <c r="J13" s="67">
        <v>108</v>
      </c>
      <c r="K13" s="67">
        <v>16</v>
      </c>
      <c r="L13" s="67">
        <v>8</v>
      </c>
      <c r="M13" s="67">
        <v>2795</v>
      </c>
      <c r="N13" s="67"/>
      <c r="O13" s="67">
        <v>30</v>
      </c>
      <c r="P13" s="67">
        <v>192</v>
      </c>
      <c r="Q13" s="67">
        <v>37</v>
      </c>
    </row>
    <row r="14" spans="1:18" x14ac:dyDescent="0.2">
      <c r="A14" s="334" t="s">
        <v>408</v>
      </c>
      <c r="B14" s="334"/>
      <c r="C14" s="334"/>
      <c r="D14" s="334"/>
      <c r="E14" s="65">
        <f t="shared" ref="E14:E76" si="1">SUM(F14+H14+Q14)</f>
        <v>3085</v>
      </c>
      <c r="F14" s="67">
        <v>1624</v>
      </c>
      <c r="G14" s="67"/>
      <c r="H14" s="67">
        <v>1451</v>
      </c>
      <c r="I14" s="67">
        <v>99</v>
      </c>
      <c r="J14" s="67">
        <v>12</v>
      </c>
      <c r="K14" s="67">
        <v>5</v>
      </c>
      <c r="L14" s="67">
        <v>0</v>
      </c>
      <c r="M14" s="67">
        <v>1336</v>
      </c>
      <c r="N14" s="67"/>
      <c r="O14" s="67">
        <v>1</v>
      </c>
      <c r="P14" s="67">
        <v>2</v>
      </c>
      <c r="Q14" s="67">
        <v>10</v>
      </c>
    </row>
    <row r="15" spans="1:18" x14ac:dyDescent="0.2">
      <c r="A15" s="334" t="s">
        <v>409</v>
      </c>
      <c r="B15" s="334"/>
      <c r="C15" s="334"/>
      <c r="D15" s="334"/>
      <c r="E15" s="65">
        <f t="shared" si="1"/>
        <v>83817</v>
      </c>
      <c r="F15" s="67">
        <v>39629</v>
      </c>
      <c r="G15" s="67"/>
      <c r="H15" s="67">
        <v>43389</v>
      </c>
      <c r="I15" s="67">
        <v>16432</v>
      </c>
      <c r="J15" s="67">
        <v>3668</v>
      </c>
      <c r="K15" s="67">
        <v>84</v>
      </c>
      <c r="L15" s="67">
        <v>524</v>
      </c>
      <c r="M15" s="67">
        <v>20138</v>
      </c>
      <c r="N15" s="67"/>
      <c r="O15" s="67">
        <v>575</v>
      </c>
      <c r="P15" s="67">
        <v>2376</v>
      </c>
      <c r="Q15" s="67">
        <v>799</v>
      </c>
    </row>
    <row r="16" spans="1:18" x14ac:dyDescent="0.2">
      <c r="A16" s="334" t="s">
        <v>410</v>
      </c>
      <c r="B16" s="334"/>
      <c r="C16" s="334"/>
      <c r="D16" s="334"/>
      <c r="E16" s="65">
        <f t="shared" si="1"/>
        <v>40994</v>
      </c>
      <c r="F16" s="67">
        <v>23423</v>
      </c>
      <c r="G16" s="67"/>
      <c r="H16" s="67">
        <v>17342</v>
      </c>
      <c r="I16" s="67">
        <v>10792</v>
      </c>
      <c r="J16" s="67">
        <v>951</v>
      </c>
      <c r="K16" s="67">
        <v>54</v>
      </c>
      <c r="L16" s="67">
        <v>48</v>
      </c>
      <c r="M16" s="67">
        <v>4650</v>
      </c>
      <c r="N16" s="67"/>
      <c r="O16" s="67">
        <v>75</v>
      </c>
      <c r="P16" s="67">
        <v>866</v>
      </c>
      <c r="Q16" s="67">
        <v>229</v>
      </c>
    </row>
    <row r="17" spans="1:17" x14ac:dyDescent="0.2">
      <c r="A17" s="334" t="s">
        <v>411</v>
      </c>
      <c r="B17" s="334"/>
      <c r="C17" s="334"/>
      <c r="D17" s="334"/>
      <c r="E17" s="65">
        <f t="shared" si="1"/>
        <v>5129</v>
      </c>
      <c r="F17" s="67">
        <v>654</v>
      </c>
      <c r="G17" s="67"/>
      <c r="H17" s="67">
        <v>4462</v>
      </c>
      <c r="I17" s="67">
        <v>1424</v>
      </c>
      <c r="J17" s="67">
        <v>61</v>
      </c>
      <c r="K17" s="67">
        <v>1</v>
      </c>
      <c r="L17" s="67">
        <v>2</v>
      </c>
      <c r="M17" s="67">
        <v>2882</v>
      </c>
      <c r="N17" s="67"/>
      <c r="O17" s="67">
        <v>4</v>
      </c>
      <c r="P17" s="67">
        <v>115</v>
      </c>
      <c r="Q17" s="67">
        <v>13</v>
      </c>
    </row>
    <row r="18" spans="1:17" x14ac:dyDescent="0.2">
      <c r="A18" s="334" t="s">
        <v>412</v>
      </c>
      <c r="B18" s="334"/>
      <c r="C18" s="334"/>
      <c r="D18" s="334"/>
      <c r="E18" s="65">
        <f t="shared" si="1"/>
        <v>20973</v>
      </c>
      <c r="F18" s="67">
        <v>10855</v>
      </c>
      <c r="G18" s="67"/>
      <c r="H18" s="67">
        <v>9985</v>
      </c>
      <c r="I18" s="67">
        <v>2703</v>
      </c>
      <c r="J18" s="67">
        <v>383</v>
      </c>
      <c r="K18" s="67">
        <v>8</v>
      </c>
      <c r="L18" s="67">
        <v>15</v>
      </c>
      <c r="M18" s="67">
        <v>6699</v>
      </c>
      <c r="N18" s="67"/>
      <c r="O18" s="67">
        <v>63</v>
      </c>
      <c r="P18" s="67">
        <v>138</v>
      </c>
      <c r="Q18" s="67">
        <v>133</v>
      </c>
    </row>
    <row r="19" spans="1:17" x14ac:dyDescent="0.2">
      <c r="A19" s="334" t="s">
        <v>413</v>
      </c>
      <c r="B19" s="334"/>
      <c r="C19" s="334"/>
      <c r="D19" s="334"/>
      <c r="E19" s="65">
        <f t="shared" si="1"/>
        <v>46010</v>
      </c>
      <c r="F19" s="67">
        <v>13739</v>
      </c>
      <c r="G19" s="67"/>
      <c r="H19" s="67">
        <v>30920</v>
      </c>
      <c r="I19" s="67">
        <v>7052</v>
      </c>
      <c r="J19" s="67">
        <v>1105</v>
      </c>
      <c r="K19" s="67">
        <v>51</v>
      </c>
      <c r="L19" s="67">
        <v>12846</v>
      </c>
      <c r="M19" s="67">
        <v>9770</v>
      </c>
      <c r="N19" s="67"/>
      <c r="O19" s="67">
        <v>92</v>
      </c>
      <c r="P19" s="67">
        <v>241</v>
      </c>
      <c r="Q19" s="67">
        <v>1351</v>
      </c>
    </row>
    <row r="20" spans="1:17" x14ac:dyDescent="0.2">
      <c r="A20" s="334" t="s">
        <v>414</v>
      </c>
      <c r="B20" s="334"/>
      <c r="C20" s="334"/>
      <c r="D20" s="334"/>
      <c r="E20" s="65">
        <f t="shared" si="1"/>
        <v>104499</v>
      </c>
      <c r="F20" s="67">
        <v>47103</v>
      </c>
      <c r="G20" s="67"/>
      <c r="H20" s="67">
        <v>56795</v>
      </c>
      <c r="I20" s="67">
        <v>10857</v>
      </c>
      <c r="J20" s="67">
        <v>3788</v>
      </c>
      <c r="K20" s="67">
        <v>93</v>
      </c>
      <c r="L20" s="67">
        <v>1491</v>
      </c>
      <c r="M20" s="67">
        <v>40101</v>
      </c>
      <c r="N20" s="67"/>
      <c r="O20" s="67">
        <v>166</v>
      </c>
      <c r="P20" s="67">
        <v>615</v>
      </c>
      <c r="Q20" s="67">
        <v>601</v>
      </c>
    </row>
    <row r="21" spans="1:17" x14ac:dyDescent="0.2">
      <c r="A21" s="334" t="s">
        <v>415</v>
      </c>
      <c r="B21" s="334"/>
      <c r="C21" s="334"/>
      <c r="D21" s="334"/>
      <c r="E21" s="65">
        <f t="shared" si="1"/>
        <v>9691</v>
      </c>
      <c r="F21" s="67">
        <v>7436</v>
      </c>
      <c r="G21" s="67"/>
      <c r="H21" s="67">
        <v>2246</v>
      </c>
      <c r="I21" s="67">
        <v>355</v>
      </c>
      <c r="J21" s="67">
        <v>59</v>
      </c>
      <c r="K21" s="67">
        <v>7</v>
      </c>
      <c r="L21" s="67">
        <v>1</v>
      </c>
      <c r="M21" s="67">
        <v>1816</v>
      </c>
      <c r="N21" s="67"/>
      <c r="O21" s="67">
        <v>10</v>
      </c>
      <c r="P21" s="67">
        <v>11</v>
      </c>
      <c r="Q21" s="67">
        <v>9</v>
      </c>
    </row>
    <row r="22" spans="1:17" ht="22.5" customHeight="1" x14ac:dyDescent="0.2">
      <c r="A22" s="337" t="s">
        <v>416</v>
      </c>
      <c r="B22" s="334"/>
      <c r="C22" s="334"/>
      <c r="D22" s="334"/>
      <c r="E22" s="296">
        <f t="shared" si="1"/>
        <v>28017</v>
      </c>
      <c r="F22" s="297">
        <v>18503</v>
      </c>
      <c r="G22" s="297"/>
      <c r="H22" s="297">
        <v>9433</v>
      </c>
      <c r="I22" s="297">
        <v>2868</v>
      </c>
      <c r="J22" s="297">
        <v>423</v>
      </c>
      <c r="K22" s="297">
        <v>34</v>
      </c>
      <c r="L22" s="297">
        <v>103</v>
      </c>
      <c r="M22" s="297">
        <v>5245</v>
      </c>
      <c r="N22" s="297"/>
      <c r="O22" s="297">
        <v>47</v>
      </c>
      <c r="P22" s="297">
        <v>764</v>
      </c>
      <c r="Q22" s="297">
        <v>81</v>
      </c>
    </row>
    <row r="23" spans="1:17" x14ac:dyDescent="0.2">
      <c r="A23" s="334" t="s">
        <v>417</v>
      </c>
      <c r="B23" s="334"/>
      <c r="C23" s="334"/>
      <c r="D23" s="334"/>
      <c r="E23" s="65">
        <f t="shared" si="1"/>
        <v>60396</v>
      </c>
      <c r="F23" s="67">
        <v>35212</v>
      </c>
      <c r="G23" s="67"/>
      <c r="H23" s="67">
        <v>25007</v>
      </c>
      <c r="I23" s="67">
        <v>3495</v>
      </c>
      <c r="J23" s="67">
        <v>1568</v>
      </c>
      <c r="K23" s="67">
        <v>46</v>
      </c>
      <c r="L23" s="67">
        <v>74</v>
      </c>
      <c r="M23" s="67">
        <v>19516</v>
      </c>
      <c r="N23" s="67"/>
      <c r="O23" s="67">
        <v>91</v>
      </c>
      <c r="P23" s="67">
        <v>345</v>
      </c>
      <c r="Q23" s="67">
        <v>177</v>
      </c>
    </row>
    <row r="24" spans="1:17" x14ac:dyDescent="0.2">
      <c r="A24" s="334" t="s">
        <v>418</v>
      </c>
      <c r="B24" s="334"/>
      <c r="C24" s="334"/>
      <c r="D24" s="334"/>
      <c r="E24" s="65">
        <f t="shared" si="1"/>
        <v>51955</v>
      </c>
      <c r="F24" s="67">
        <v>17223</v>
      </c>
      <c r="G24" s="67"/>
      <c r="H24" s="67">
        <v>33959</v>
      </c>
      <c r="I24" s="67">
        <v>14458</v>
      </c>
      <c r="J24" s="67">
        <v>2335</v>
      </c>
      <c r="K24" s="67">
        <v>42</v>
      </c>
      <c r="L24" s="67">
        <v>3233</v>
      </c>
      <c r="M24" s="67">
        <v>13483</v>
      </c>
      <c r="N24" s="67"/>
      <c r="O24" s="67">
        <v>759</v>
      </c>
      <c r="P24" s="67">
        <v>354</v>
      </c>
      <c r="Q24" s="67">
        <v>773</v>
      </c>
    </row>
    <row r="25" spans="1:17" x14ac:dyDescent="0.2">
      <c r="A25" s="334" t="s">
        <v>419</v>
      </c>
      <c r="B25" s="334"/>
      <c r="C25" s="334"/>
      <c r="D25" s="334"/>
      <c r="E25" s="65">
        <f t="shared" si="1"/>
        <v>7487</v>
      </c>
      <c r="F25" s="67">
        <v>2041</v>
      </c>
      <c r="G25" s="67"/>
      <c r="H25" s="67">
        <v>5428</v>
      </c>
      <c r="I25" s="67">
        <v>2879</v>
      </c>
      <c r="J25" s="67">
        <v>129</v>
      </c>
      <c r="K25" s="67">
        <v>0</v>
      </c>
      <c r="L25" s="67">
        <v>4</v>
      </c>
      <c r="M25" s="67">
        <v>2342</v>
      </c>
      <c r="N25" s="67"/>
      <c r="O25" s="67">
        <v>74</v>
      </c>
      <c r="P25" s="67">
        <v>28</v>
      </c>
      <c r="Q25" s="67">
        <v>18</v>
      </c>
    </row>
    <row r="26" spans="1:17" x14ac:dyDescent="0.2">
      <c r="A26" s="334" t="s">
        <v>420</v>
      </c>
      <c r="B26" s="334"/>
      <c r="C26" s="334"/>
      <c r="D26" s="334"/>
      <c r="E26" s="65">
        <f t="shared" si="1"/>
        <v>42268</v>
      </c>
      <c r="F26" s="67">
        <v>14026</v>
      </c>
      <c r="G26" s="67"/>
      <c r="H26" s="67">
        <v>28116</v>
      </c>
      <c r="I26" s="67">
        <v>15373</v>
      </c>
      <c r="J26" s="67">
        <v>636</v>
      </c>
      <c r="K26" s="67">
        <v>46</v>
      </c>
      <c r="L26" s="67">
        <v>30</v>
      </c>
      <c r="M26" s="67">
        <v>11097</v>
      </c>
      <c r="N26" s="67"/>
      <c r="O26" s="67">
        <v>275</v>
      </c>
      <c r="P26" s="67">
        <v>825</v>
      </c>
      <c r="Q26" s="67">
        <v>126</v>
      </c>
    </row>
    <row r="27" spans="1:17" x14ac:dyDescent="0.2">
      <c r="A27" s="336" t="s">
        <v>421</v>
      </c>
      <c r="B27" s="334"/>
      <c r="C27" s="334"/>
      <c r="D27" s="334"/>
      <c r="E27" s="65">
        <f t="shared" si="1"/>
        <v>33528</v>
      </c>
      <c r="F27" s="67">
        <v>11044</v>
      </c>
      <c r="G27" s="67"/>
      <c r="H27" s="67">
        <v>22384</v>
      </c>
      <c r="I27" s="67">
        <v>9574</v>
      </c>
      <c r="J27" s="67">
        <v>642</v>
      </c>
      <c r="K27" s="67">
        <v>16</v>
      </c>
      <c r="L27" s="67">
        <v>107</v>
      </c>
      <c r="M27" s="67">
        <v>11450</v>
      </c>
      <c r="N27" s="67"/>
      <c r="O27" s="67">
        <v>188</v>
      </c>
      <c r="P27" s="67">
        <v>505</v>
      </c>
      <c r="Q27" s="67">
        <v>100</v>
      </c>
    </row>
    <row r="28" spans="1:17" x14ac:dyDescent="0.2">
      <c r="A28" s="334" t="s">
        <v>422</v>
      </c>
      <c r="B28" s="334"/>
      <c r="C28" s="334"/>
      <c r="D28" s="334"/>
      <c r="E28" s="65">
        <f t="shared" si="1"/>
        <v>4027</v>
      </c>
      <c r="F28" s="67">
        <v>2070</v>
      </c>
      <c r="G28" s="67"/>
      <c r="H28" s="67">
        <v>1932</v>
      </c>
      <c r="I28" s="67">
        <v>843</v>
      </c>
      <c r="J28" s="67">
        <v>89</v>
      </c>
      <c r="K28" s="67">
        <v>7</v>
      </c>
      <c r="L28" s="67">
        <v>5</v>
      </c>
      <c r="M28" s="67">
        <v>818</v>
      </c>
      <c r="N28" s="67"/>
      <c r="O28" s="67">
        <v>158</v>
      </c>
      <c r="P28" s="67">
        <v>33</v>
      </c>
      <c r="Q28" s="67">
        <v>25</v>
      </c>
    </row>
    <row r="29" spans="1:17" x14ac:dyDescent="0.2">
      <c r="A29" s="334" t="s">
        <v>423</v>
      </c>
      <c r="B29" s="334"/>
      <c r="C29" s="334"/>
      <c r="D29" s="334"/>
      <c r="E29" s="65">
        <f t="shared" si="1"/>
        <v>1797</v>
      </c>
      <c r="F29" s="67">
        <v>1534</v>
      </c>
      <c r="G29" s="67"/>
      <c r="H29" s="67">
        <v>261</v>
      </c>
      <c r="I29" s="67">
        <v>47</v>
      </c>
      <c r="J29" s="67">
        <v>6</v>
      </c>
      <c r="K29" s="67">
        <v>1</v>
      </c>
      <c r="L29" s="67">
        <v>0</v>
      </c>
      <c r="M29" s="67">
        <v>195</v>
      </c>
      <c r="N29" s="67"/>
      <c r="O29" s="67">
        <v>8</v>
      </c>
      <c r="P29" s="67">
        <v>5</v>
      </c>
      <c r="Q29" s="67">
        <v>2</v>
      </c>
    </row>
    <row r="30" spans="1:17" x14ac:dyDescent="0.2">
      <c r="A30" s="334" t="s">
        <v>424</v>
      </c>
      <c r="B30" s="334"/>
      <c r="C30" s="334"/>
      <c r="D30" s="334"/>
      <c r="E30" s="65">
        <f t="shared" si="1"/>
        <v>5995</v>
      </c>
      <c r="F30" s="67">
        <v>462</v>
      </c>
      <c r="G30" s="67"/>
      <c r="H30" s="67">
        <v>5483</v>
      </c>
      <c r="I30" s="67">
        <v>582</v>
      </c>
      <c r="J30" s="67">
        <v>36</v>
      </c>
      <c r="K30" s="67">
        <v>0</v>
      </c>
      <c r="L30" s="67">
        <v>1</v>
      </c>
      <c r="M30" s="67">
        <v>4996</v>
      </c>
      <c r="N30" s="67"/>
      <c r="O30" s="67">
        <v>45</v>
      </c>
      <c r="P30" s="67">
        <v>1</v>
      </c>
      <c r="Q30" s="67">
        <v>50</v>
      </c>
    </row>
    <row r="31" spans="1:17" x14ac:dyDescent="0.2">
      <c r="A31" s="334" t="s">
        <v>425</v>
      </c>
      <c r="B31" s="334"/>
      <c r="C31" s="334"/>
      <c r="D31" s="334"/>
      <c r="E31" s="65">
        <f t="shared" si="1"/>
        <v>9824</v>
      </c>
      <c r="F31" s="67">
        <v>686</v>
      </c>
      <c r="G31" s="67"/>
      <c r="H31" s="67">
        <v>9079</v>
      </c>
      <c r="I31" s="67">
        <v>212</v>
      </c>
      <c r="J31" s="67">
        <v>117</v>
      </c>
      <c r="K31" s="67">
        <v>1</v>
      </c>
      <c r="L31" s="67">
        <v>1</v>
      </c>
      <c r="M31" s="67">
        <v>8380</v>
      </c>
      <c r="N31" s="67"/>
      <c r="O31" s="67">
        <v>180</v>
      </c>
      <c r="P31" s="67">
        <v>197</v>
      </c>
      <c r="Q31" s="67">
        <v>59</v>
      </c>
    </row>
    <row r="32" spans="1:17" x14ac:dyDescent="0.2">
      <c r="A32" s="334" t="s">
        <v>426</v>
      </c>
      <c r="B32" s="334"/>
      <c r="C32" s="334"/>
      <c r="D32" s="334"/>
      <c r="E32" s="65">
        <f t="shared" si="1"/>
        <v>22986</v>
      </c>
      <c r="F32" s="67">
        <v>6555</v>
      </c>
      <c r="G32" s="67"/>
      <c r="H32" s="67">
        <v>16377</v>
      </c>
      <c r="I32" s="67">
        <v>9484</v>
      </c>
      <c r="J32" s="67">
        <v>423</v>
      </c>
      <c r="K32" s="67">
        <v>44</v>
      </c>
      <c r="L32" s="67">
        <v>29</v>
      </c>
      <c r="M32" s="67">
        <v>6371</v>
      </c>
      <c r="N32" s="67"/>
      <c r="O32" s="67">
        <v>49</v>
      </c>
      <c r="P32" s="67">
        <v>47</v>
      </c>
      <c r="Q32" s="67">
        <v>54</v>
      </c>
    </row>
    <row r="33" spans="1:17" x14ac:dyDescent="0.2">
      <c r="A33" s="334" t="s">
        <v>427</v>
      </c>
      <c r="B33" s="334"/>
      <c r="C33" s="334"/>
      <c r="D33" s="334"/>
      <c r="E33" s="65">
        <f t="shared" si="1"/>
        <v>20063</v>
      </c>
      <c r="F33" s="67">
        <v>7931</v>
      </c>
      <c r="G33" s="67"/>
      <c r="H33" s="67">
        <v>11926</v>
      </c>
      <c r="I33" s="67">
        <v>3719</v>
      </c>
      <c r="J33" s="67">
        <v>230</v>
      </c>
      <c r="K33" s="67">
        <v>25</v>
      </c>
      <c r="L33" s="67">
        <v>15</v>
      </c>
      <c r="M33" s="67">
        <v>7242</v>
      </c>
      <c r="N33" s="67"/>
      <c r="O33" s="67">
        <v>41</v>
      </c>
      <c r="P33" s="67">
        <v>748</v>
      </c>
      <c r="Q33" s="67">
        <v>206</v>
      </c>
    </row>
    <row r="34" spans="1:17" x14ac:dyDescent="0.2">
      <c r="A34" s="334" t="s">
        <v>428</v>
      </c>
      <c r="B34" s="334"/>
      <c r="C34" s="334"/>
      <c r="D34" s="334"/>
      <c r="E34" s="65">
        <f t="shared" si="1"/>
        <v>48397</v>
      </c>
      <c r="F34" s="67">
        <v>27171</v>
      </c>
      <c r="G34" s="67"/>
      <c r="H34" s="67">
        <v>21026</v>
      </c>
      <c r="I34" s="67">
        <v>4359</v>
      </c>
      <c r="J34" s="67">
        <v>983</v>
      </c>
      <c r="K34" s="67">
        <v>64</v>
      </c>
      <c r="L34" s="67">
        <v>57</v>
      </c>
      <c r="M34" s="67">
        <v>15408</v>
      </c>
      <c r="N34" s="67"/>
      <c r="O34" s="67">
        <v>42</v>
      </c>
      <c r="P34" s="67">
        <v>193</v>
      </c>
      <c r="Q34" s="67">
        <v>200</v>
      </c>
    </row>
    <row r="35" spans="1:17" x14ac:dyDescent="0.2">
      <c r="A35" s="334" t="s">
        <v>429</v>
      </c>
      <c r="B35" s="334"/>
      <c r="C35" s="334"/>
      <c r="D35" s="334"/>
      <c r="E35" s="65">
        <f t="shared" si="1"/>
        <v>25456</v>
      </c>
      <c r="F35" s="67">
        <v>12664</v>
      </c>
      <c r="G35" s="67"/>
      <c r="H35" s="67">
        <v>12645</v>
      </c>
      <c r="I35" s="67">
        <v>110</v>
      </c>
      <c r="J35" s="67">
        <v>42</v>
      </c>
      <c r="K35" s="67">
        <v>4</v>
      </c>
      <c r="L35" s="67">
        <v>6</v>
      </c>
      <c r="M35" s="67">
        <v>12441</v>
      </c>
      <c r="N35" s="67"/>
      <c r="O35" s="67">
        <v>29</v>
      </c>
      <c r="P35" s="67">
        <v>16</v>
      </c>
      <c r="Q35" s="67">
        <v>147</v>
      </c>
    </row>
    <row r="36" spans="1:17" x14ac:dyDescent="0.2">
      <c r="A36" s="334" t="s">
        <v>430</v>
      </c>
      <c r="B36" s="334"/>
      <c r="C36" s="334"/>
      <c r="D36" s="334"/>
      <c r="E36" s="65">
        <f t="shared" si="1"/>
        <v>21546</v>
      </c>
      <c r="F36" s="67">
        <v>9286</v>
      </c>
      <c r="G36" s="67"/>
      <c r="H36" s="67">
        <v>12020</v>
      </c>
      <c r="I36" s="67">
        <v>6885</v>
      </c>
      <c r="J36" s="67">
        <v>1534</v>
      </c>
      <c r="K36" s="67">
        <v>3</v>
      </c>
      <c r="L36" s="67">
        <v>80</v>
      </c>
      <c r="M36" s="67">
        <v>3400</v>
      </c>
      <c r="N36" s="67"/>
      <c r="O36" s="67">
        <v>111</v>
      </c>
      <c r="P36" s="67">
        <v>158</v>
      </c>
      <c r="Q36" s="67">
        <v>240</v>
      </c>
    </row>
    <row r="37" spans="1:17" x14ac:dyDescent="0.2">
      <c r="A37" s="334" t="s">
        <v>431</v>
      </c>
      <c r="B37" s="334"/>
      <c r="C37" s="334"/>
      <c r="D37" s="334"/>
      <c r="E37" s="65">
        <f t="shared" si="1"/>
        <v>16692</v>
      </c>
      <c r="F37" s="67">
        <v>13480</v>
      </c>
      <c r="G37" s="67"/>
      <c r="H37" s="67">
        <v>3154</v>
      </c>
      <c r="I37" s="67">
        <v>688</v>
      </c>
      <c r="J37" s="67">
        <v>537</v>
      </c>
      <c r="K37" s="67">
        <v>8</v>
      </c>
      <c r="L37" s="67">
        <v>19</v>
      </c>
      <c r="M37" s="67">
        <v>1908</v>
      </c>
      <c r="N37" s="67"/>
      <c r="O37" s="67">
        <v>10</v>
      </c>
      <c r="P37" s="67">
        <v>2</v>
      </c>
      <c r="Q37" s="67">
        <v>58</v>
      </c>
    </row>
    <row r="38" spans="1:17" x14ac:dyDescent="0.2">
      <c r="A38" s="334" t="s">
        <v>432</v>
      </c>
      <c r="B38" s="334"/>
      <c r="C38" s="334"/>
      <c r="D38" s="334"/>
      <c r="E38" s="65">
        <f t="shared" si="1"/>
        <v>138058</v>
      </c>
      <c r="F38" s="67">
        <v>42390</v>
      </c>
      <c r="G38" s="67"/>
      <c r="H38" s="67">
        <v>90331</v>
      </c>
      <c r="I38" s="67">
        <v>54104</v>
      </c>
      <c r="J38" s="67">
        <v>8593</v>
      </c>
      <c r="K38" s="67">
        <v>229</v>
      </c>
      <c r="L38" s="67">
        <v>9363</v>
      </c>
      <c r="M38" s="67">
        <v>13231</v>
      </c>
      <c r="N38" s="67"/>
      <c r="O38" s="67">
        <v>5206</v>
      </c>
      <c r="P38" s="67">
        <v>1172</v>
      </c>
      <c r="Q38" s="67">
        <v>5337</v>
      </c>
    </row>
    <row r="39" spans="1:17" x14ac:dyDescent="0.2">
      <c r="A39" s="334" t="s">
        <v>433</v>
      </c>
      <c r="B39" s="334"/>
      <c r="C39" s="334"/>
      <c r="D39" s="334"/>
      <c r="E39" s="65">
        <f t="shared" si="1"/>
        <v>12929</v>
      </c>
      <c r="F39" s="67">
        <v>8205</v>
      </c>
      <c r="G39" s="67"/>
      <c r="H39" s="67">
        <v>4716</v>
      </c>
      <c r="I39" s="67">
        <v>188</v>
      </c>
      <c r="J39" s="67">
        <v>17</v>
      </c>
      <c r="K39" s="67">
        <v>4</v>
      </c>
      <c r="L39" s="67">
        <v>0</v>
      </c>
      <c r="M39" s="67">
        <v>4513</v>
      </c>
      <c r="N39" s="67"/>
      <c r="O39" s="67">
        <v>5</v>
      </c>
      <c r="P39" s="67">
        <v>4</v>
      </c>
      <c r="Q39" s="67">
        <v>8</v>
      </c>
    </row>
    <row r="40" spans="1:17" x14ac:dyDescent="0.2">
      <c r="A40" s="334" t="s">
        <v>434</v>
      </c>
      <c r="B40" s="334"/>
      <c r="C40" s="334"/>
      <c r="D40" s="334"/>
      <c r="E40" s="65">
        <f t="shared" si="1"/>
        <v>6224</v>
      </c>
      <c r="F40" s="67">
        <v>1879</v>
      </c>
      <c r="G40" s="67"/>
      <c r="H40" s="67">
        <v>4336</v>
      </c>
      <c r="I40" s="67">
        <v>1671</v>
      </c>
      <c r="J40" s="67">
        <v>149</v>
      </c>
      <c r="K40" s="67">
        <v>9</v>
      </c>
      <c r="L40" s="67">
        <v>20</v>
      </c>
      <c r="M40" s="67">
        <v>2400</v>
      </c>
      <c r="N40" s="67"/>
      <c r="O40" s="67">
        <v>25</v>
      </c>
      <c r="P40" s="67">
        <v>85</v>
      </c>
      <c r="Q40" s="67">
        <v>9</v>
      </c>
    </row>
    <row r="41" spans="1:17" x14ac:dyDescent="0.2">
      <c r="A41" s="334" t="s">
        <v>435</v>
      </c>
      <c r="B41" s="334"/>
      <c r="C41" s="334"/>
      <c r="D41" s="334"/>
      <c r="E41" s="65">
        <f t="shared" si="1"/>
        <v>41778</v>
      </c>
      <c r="F41" s="67">
        <v>16579</v>
      </c>
      <c r="G41" s="67"/>
      <c r="H41" s="67">
        <v>24678</v>
      </c>
      <c r="I41" s="67">
        <v>12933</v>
      </c>
      <c r="J41" s="67">
        <v>2417</v>
      </c>
      <c r="K41" s="67">
        <v>68</v>
      </c>
      <c r="L41" s="67">
        <v>705</v>
      </c>
      <c r="M41" s="67">
        <v>8058</v>
      </c>
      <c r="N41" s="67"/>
      <c r="O41" s="67">
        <v>498</v>
      </c>
      <c r="P41" s="67">
        <v>390</v>
      </c>
      <c r="Q41" s="67">
        <v>521</v>
      </c>
    </row>
    <row r="42" spans="1:17" x14ac:dyDescent="0.2">
      <c r="A42" s="334" t="s">
        <v>436</v>
      </c>
      <c r="B42" s="334"/>
      <c r="C42" s="334"/>
      <c r="D42" s="334"/>
      <c r="E42" s="65">
        <f t="shared" si="1"/>
        <v>22907</v>
      </c>
      <c r="F42" s="67">
        <v>4176</v>
      </c>
      <c r="G42" s="67"/>
      <c r="H42" s="67">
        <v>18523</v>
      </c>
      <c r="I42" s="67">
        <v>12738</v>
      </c>
      <c r="J42" s="67">
        <v>544</v>
      </c>
      <c r="K42" s="67">
        <v>24</v>
      </c>
      <c r="L42" s="67">
        <v>19</v>
      </c>
      <c r="M42" s="67">
        <v>4816</v>
      </c>
      <c r="N42" s="67"/>
      <c r="O42" s="67">
        <v>69</v>
      </c>
      <c r="P42" s="67">
        <v>436</v>
      </c>
      <c r="Q42" s="67">
        <v>208</v>
      </c>
    </row>
    <row r="43" spans="1:17" x14ac:dyDescent="0.2">
      <c r="A43" s="334" t="s">
        <v>437</v>
      </c>
      <c r="B43" s="334"/>
      <c r="C43" s="334"/>
      <c r="D43" s="334"/>
      <c r="E43" s="65">
        <f t="shared" si="1"/>
        <v>16313</v>
      </c>
      <c r="F43" s="67">
        <v>5662</v>
      </c>
      <c r="G43" s="67"/>
      <c r="H43" s="67">
        <v>10638</v>
      </c>
      <c r="I43" s="67">
        <v>2249</v>
      </c>
      <c r="J43" s="67">
        <v>77</v>
      </c>
      <c r="K43" s="67">
        <v>15</v>
      </c>
      <c r="L43" s="67">
        <v>12</v>
      </c>
      <c r="M43" s="67">
        <v>8080</v>
      </c>
      <c r="N43" s="67"/>
      <c r="O43" s="67">
        <v>18</v>
      </c>
      <c r="P43" s="67">
        <v>205</v>
      </c>
      <c r="Q43" s="67">
        <v>13</v>
      </c>
    </row>
    <row r="44" spans="1:17" x14ac:dyDescent="0.2">
      <c r="A44" s="334" t="s">
        <v>438</v>
      </c>
      <c r="B44" s="334"/>
      <c r="C44" s="334"/>
      <c r="D44" s="334"/>
      <c r="E44" s="65">
        <f t="shared" si="1"/>
        <v>18663</v>
      </c>
      <c r="F44" s="67">
        <v>8042</v>
      </c>
      <c r="G44" s="67"/>
      <c r="H44" s="67">
        <v>10515</v>
      </c>
      <c r="I44" s="67">
        <v>2492</v>
      </c>
      <c r="J44" s="67">
        <v>572</v>
      </c>
      <c r="K44" s="67">
        <v>3</v>
      </c>
      <c r="L44" s="67">
        <v>143</v>
      </c>
      <c r="M44" s="67">
        <v>7296</v>
      </c>
      <c r="N44" s="67"/>
      <c r="O44" s="67">
        <v>33</v>
      </c>
      <c r="P44" s="67">
        <v>8</v>
      </c>
      <c r="Q44" s="67">
        <v>106</v>
      </c>
    </row>
    <row r="45" spans="1:17" x14ac:dyDescent="0.2">
      <c r="A45" s="334" t="s">
        <v>439</v>
      </c>
      <c r="B45" s="334"/>
      <c r="C45" s="334"/>
      <c r="D45" s="334"/>
      <c r="E45" s="65">
        <f t="shared" si="1"/>
        <v>48593</v>
      </c>
      <c r="F45" s="67">
        <v>18051</v>
      </c>
      <c r="G45" s="67"/>
      <c r="H45" s="67">
        <v>30347</v>
      </c>
      <c r="I45" s="67">
        <v>7001</v>
      </c>
      <c r="J45" s="67">
        <v>1382</v>
      </c>
      <c r="K45" s="67">
        <v>96</v>
      </c>
      <c r="L45" s="67">
        <v>168</v>
      </c>
      <c r="M45" s="67">
        <v>21205</v>
      </c>
      <c r="N45" s="67"/>
      <c r="O45" s="67">
        <v>103</v>
      </c>
      <c r="P45" s="67">
        <v>537</v>
      </c>
      <c r="Q45" s="67">
        <v>195</v>
      </c>
    </row>
    <row r="46" spans="1:17" x14ac:dyDescent="0.2">
      <c r="A46" s="334" t="s">
        <v>440</v>
      </c>
      <c r="B46" s="334"/>
      <c r="C46" s="334"/>
      <c r="D46" s="334"/>
      <c r="E46" s="65">
        <f t="shared" si="1"/>
        <v>23483</v>
      </c>
      <c r="F46" s="67">
        <v>10712</v>
      </c>
      <c r="G46" s="67"/>
      <c r="H46" s="67">
        <v>12674</v>
      </c>
      <c r="I46" s="67">
        <v>3212</v>
      </c>
      <c r="J46" s="67">
        <v>838</v>
      </c>
      <c r="K46" s="67">
        <v>43</v>
      </c>
      <c r="L46" s="67">
        <v>142</v>
      </c>
      <c r="M46" s="67">
        <v>7322</v>
      </c>
      <c r="N46" s="67"/>
      <c r="O46" s="67">
        <v>53</v>
      </c>
      <c r="P46" s="67">
        <v>1106</v>
      </c>
      <c r="Q46" s="67">
        <v>97</v>
      </c>
    </row>
    <row r="47" spans="1:17" x14ac:dyDescent="0.2">
      <c r="A47" s="334" t="s">
        <v>441</v>
      </c>
      <c r="B47" s="334"/>
      <c r="C47" s="334"/>
      <c r="D47" s="334"/>
      <c r="E47" s="65">
        <f t="shared" si="1"/>
        <v>25801</v>
      </c>
      <c r="F47" s="67">
        <v>7605</v>
      </c>
      <c r="G47" s="67"/>
      <c r="H47" s="67">
        <v>18053</v>
      </c>
      <c r="I47" s="67">
        <v>3041</v>
      </c>
      <c r="J47" s="67">
        <v>2473</v>
      </c>
      <c r="K47" s="67">
        <v>73</v>
      </c>
      <c r="L47" s="67">
        <v>5668</v>
      </c>
      <c r="M47" s="67">
        <v>6862</v>
      </c>
      <c r="N47" s="67"/>
      <c r="O47" s="67">
        <v>87</v>
      </c>
      <c r="P47" s="67">
        <v>103</v>
      </c>
      <c r="Q47" s="67">
        <v>143</v>
      </c>
    </row>
    <row r="48" spans="1:17" x14ac:dyDescent="0.2">
      <c r="A48" s="334" t="s">
        <v>442</v>
      </c>
      <c r="B48" s="334"/>
      <c r="C48" s="334"/>
      <c r="D48" s="334"/>
      <c r="E48" s="65">
        <f t="shared" si="1"/>
        <v>11683</v>
      </c>
      <c r="F48" s="67">
        <v>2392</v>
      </c>
      <c r="G48" s="67"/>
      <c r="H48" s="67">
        <v>9221</v>
      </c>
      <c r="I48" s="67">
        <v>4247</v>
      </c>
      <c r="J48" s="67">
        <v>266</v>
      </c>
      <c r="K48" s="67">
        <v>5</v>
      </c>
      <c r="L48" s="67">
        <v>25</v>
      </c>
      <c r="M48" s="67">
        <v>4658</v>
      </c>
      <c r="N48" s="67"/>
      <c r="O48" s="67">
        <v>72</v>
      </c>
      <c r="P48" s="67">
        <v>21</v>
      </c>
      <c r="Q48" s="67">
        <v>70</v>
      </c>
    </row>
    <row r="49" spans="1:17" x14ac:dyDescent="0.2">
      <c r="A49" s="334" t="s">
        <v>443</v>
      </c>
      <c r="B49" s="334"/>
      <c r="C49" s="334"/>
      <c r="D49" s="334"/>
      <c r="E49" s="65">
        <f t="shared" si="1"/>
        <v>12626</v>
      </c>
      <c r="F49" s="67">
        <v>5932</v>
      </c>
      <c r="G49" s="67"/>
      <c r="H49" s="67">
        <v>6555</v>
      </c>
      <c r="I49" s="67">
        <v>1776</v>
      </c>
      <c r="J49" s="67">
        <v>1164</v>
      </c>
      <c r="K49" s="67">
        <v>19</v>
      </c>
      <c r="L49" s="67">
        <v>37</v>
      </c>
      <c r="M49" s="67">
        <v>3491</v>
      </c>
      <c r="N49" s="67"/>
      <c r="O49" s="67">
        <v>22</v>
      </c>
      <c r="P49" s="67">
        <v>63</v>
      </c>
      <c r="Q49" s="67">
        <v>139</v>
      </c>
    </row>
    <row r="50" spans="1:17" x14ac:dyDescent="0.2">
      <c r="A50" s="334" t="s">
        <v>444</v>
      </c>
      <c r="B50" s="334"/>
      <c r="C50" s="334"/>
      <c r="D50" s="334"/>
      <c r="E50" s="65">
        <f t="shared" si="1"/>
        <v>6752</v>
      </c>
      <c r="F50" s="67">
        <v>1963</v>
      </c>
      <c r="G50" s="67"/>
      <c r="H50" s="67">
        <v>4765</v>
      </c>
      <c r="I50" s="67">
        <v>328</v>
      </c>
      <c r="J50" s="67">
        <v>165</v>
      </c>
      <c r="K50" s="67">
        <v>2</v>
      </c>
      <c r="L50" s="67">
        <v>19</v>
      </c>
      <c r="M50" s="67">
        <v>4070</v>
      </c>
      <c r="N50" s="67"/>
      <c r="O50" s="67">
        <v>35</v>
      </c>
      <c r="P50" s="67">
        <v>152</v>
      </c>
      <c r="Q50" s="67">
        <v>24</v>
      </c>
    </row>
    <row r="51" spans="1:17" x14ac:dyDescent="0.2">
      <c r="A51" s="334" t="s">
        <v>445</v>
      </c>
      <c r="B51" s="334"/>
      <c r="C51" s="334"/>
      <c r="D51" s="334"/>
      <c r="E51" s="65">
        <f t="shared" si="1"/>
        <v>13190</v>
      </c>
      <c r="F51" s="67">
        <v>6937</v>
      </c>
      <c r="G51" s="67"/>
      <c r="H51" s="67">
        <v>6222</v>
      </c>
      <c r="I51" s="67">
        <v>357</v>
      </c>
      <c r="J51" s="67">
        <v>58</v>
      </c>
      <c r="K51" s="67">
        <v>1</v>
      </c>
      <c r="L51" s="67">
        <v>0</v>
      </c>
      <c r="M51" s="67">
        <v>5713</v>
      </c>
      <c r="N51" s="67"/>
      <c r="O51" s="67">
        <v>20</v>
      </c>
      <c r="P51" s="67">
        <v>78</v>
      </c>
      <c r="Q51" s="67">
        <v>31</v>
      </c>
    </row>
    <row r="52" spans="1:17" x14ac:dyDescent="0.2">
      <c r="A52" s="334" t="s">
        <v>446</v>
      </c>
      <c r="B52" s="334"/>
      <c r="C52" s="334"/>
      <c r="D52" s="334"/>
      <c r="E52" s="65">
        <f t="shared" si="1"/>
        <v>54982</v>
      </c>
      <c r="F52" s="67">
        <v>36458</v>
      </c>
      <c r="G52" s="67"/>
      <c r="H52" s="67">
        <v>18344</v>
      </c>
      <c r="I52" s="67">
        <v>3293</v>
      </c>
      <c r="J52" s="67">
        <v>2659</v>
      </c>
      <c r="K52" s="67">
        <v>409</v>
      </c>
      <c r="L52" s="67">
        <v>221</v>
      </c>
      <c r="M52" s="67">
        <v>11696</v>
      </c>
      <c r="N52" s="67"/>
      <c r="O52" s="67">
        <v>46</v>
      </c>
      <c r="P52" s="67">
        <v>150</v>
      </c>
      <c r="Q52" s="67">
        <v>180</v>
      </c>
    </row>
    <row r="53" spans="1:17" x14ac:dyDescent="0.2">
      <c r="A53" s="334" t="s">
        <v>447</v>
      </c>
      <c r="B53" s="334"/>
      <c r="C53" s="334"/>
      <c r="D53" s="334"/>
      <c r="E53" s="65">
        <f t="shared" si="1"/>
        <v>15214</v>
      </c>
      <c r="F53" s="67">
        <v>7525</v>
      </c>
      <c r="G53" s="67"/>
      <c r="H53" s="67">
        <v>7646</v>
      </c>
      <c r="I53" s="67">
        <v>4017</v>
      </c>
      <c r="J53" s="67">
        <v>427</v>
      </c>
      <c r="K53" s="67">
        <v>40</v>
      </c>
      <c r="L53" s="67">
        <v>372</v>
      </c>
      <c r="M53" s="67">
        <v>2659</v>
      </c>
      <c r="N53" s="67"/>
      <c r="O53" s="67">
        <v>27</v>
      </c>
      <c r="P53" s="67">
        <v>180</v>
      </c>
      <c r="Q53" s="67">
        <v>43</v>
      </c>
    </row>
    <row r="54" spans="1:17" x14ac:dyDescent="0.2">
      <c r="A54" s="334" t="s">
        <v>448</v>
      </c>
      <c r="B54" s="334"/>
      <c r="C54" s="334"/>
      <c r="D54" s="334"/>
      <c r="E54" s="65">
        <f t="shared" si="1"/>
        <v>15286</v>
      </c>
      <c r="F54" s="67">
        <v>7388</v>
      </c>
      <c r="G54" s="67"/>
      <c r="H54" s="67">
        <v>7863</v>
      </c>
      <c r="I54" s="67">
        <v>783</v>
      </c>
      <c r="J54" s="67">
        <v>480</v>
      </c>
      <c r="K54" s="67">
        <v>11</v>
      </c>
      <c r="L54" s="67">
        <v>224</v>
      </c>
      <c r="M54" s="67">
        <v>6240</v>
      </c>
      <c r="N54" s="67"/>
      <c r="O54" s="67">
        <v>23</v>
      </c>
      <c r="P54" s="67">
        <v>163</v>
      </c>
      <c r="Q54" s="67">
        <v>35</v>
      </c>
    </row>
    <row r="55" spans="1:17" x14ac:dyDescent="0.2">
      <c r="A55" s="334" t="s">
        <v>449</v>
      </c>
      <c r="B55" s="334"/>
      <c r="C55" s="334"/>
      <c r="D55" s="334"/>
      <c r="E55" s="65">
        <f t="shared" si="1"/>
        <v>18601</v>
      </c>
      <c r="F55" s="67">
        <v>12046</v>
      </c>
      <c r="G55" s="67"/>
      <c r="H55" s="67">
        <v>6531</v>
      </c>
      <c r="I55" s="67">
        <v>2806</v>
      </c>
      <c r="J55" s="67">
        <v>266</v>
      </c>
      <c r="K55" s="67">
        <v>23</v>
      </c>
      <c r="L55" s="67">
        <v>10</v>
      </c>
      <c r="M55" s="67">
        <v>3308</v>
      </c>
      <c r="N55" s="67"/>
      <c r="O55" s="67">
        <v>20</v>
      </c>
      <c r="P55" s="67">
        <v>128</v>
      </c>
      <c r="Q55" s="67">
        <v>24</v>
      </c>
    </row>
    <row r="56" spans="1:17" x14ac:dyDescent="0.2">
      <c r="A56" s="334" t="s">
        <v>450</v>
      </c>
      <c r="B56" s="334"/>
      <c r="C56" s="334"/>
      <c r="D56" s="334"/>
      <c r="E56" s="65">
        <f t="shared" si="1"/>
        <v>14688</v>
      </c>
      <c r="F56" s="67">
        <v>8301</v>
      </c>
      <c r="G56" s="67"/>
      <c r="H56" s="67">
        <v>6365</v>
      </c>
      <c r="I56" s="67">
        <v>499</v>
      </c>
      <c r="J56" s="67">
        <v>352</v>
      </c>
      <c r="K56" s="67">
        <v>26</v>
      </c>
      <c r="L56" s="67">
        <v>153</v>
      </c>
      <c r="M56" s="67">
        <v>5322</v>
      </c>
      <c r="N56" s="67"/>
      <c r="O56" s="67">
        <v>13</v>
      </c>
      <c r="P56" s="67">
        <v>40</v>
      </c>
      <c r="Q56" s="67">
        <v>22</v>
      </c>
    </row>
    <row r="57" spans="1:17" x14ac:dyDescent="0.2">
      <c r="A57" s="334" t="s">
        <v>451</v>
      </c>
      <c r="B57" s="334"/>
      <c r="C57" s="334"/>
      <c r="D57" s="334"/>
      <c r="E57" s="65">
        <f t="shared" si="1"/>
        <v>3889</v>
      </c>
      <c r="F57" s="67">
        <v>552</v>
      </c>
      <c r="G57" s="67"/>
      <c r="H57" s="67">
        <v>3312</v>
      </c>
      <c r="I57" s="67">
        <v>12</v>
      </c>
      <c r="J57" s="67">
        <v>77</v>
      </c>
      <c r="K57" s="67">
        <v>0</v>
      </c>
      <c r="L57" s="67">
        <v>2</v>
      </c>
      <c r="M57" s="67">
        <v>3206</v>
      </c>
      <c r="N57" s="67"/>
      <c r="O57" s="67">
        <v>13</v>
      </c>
      <c r="P57" s="67">
        <v>4</v>
      </c>
      <c r="Q57" s="67">
        <v>25</v>
      </c>
    </row>
    <row r="58" spans="1:17" x14ac:dyDescent="0.2">
      <c r="A58" s="334" t="s">
        <v>452</v>
      </c>
      <c r="B58" s="334"/>
      <c r="C58" s="334"/>
      <c r="D58" s="334"/>
      <c r="E58" s="65">
        <f t="shared" si="1"/>
        <v>11081</v>
      </c>
      <c r="F58" s="67">
        <v>6703</v>
      </c>
      <c r="G58" s="67"/>
      <c r="H58" s="67">
        <v>4310</v>
      </c>
      <c r="I58" s="67">
        <v>304</v>
      </c>
      <c r="J58" s="67">
        <v>350</v>
      </c>
      <c r="K58" s="67">
        <v>9</v>
      </c>
      <c r="L58" s="67">
        <v>15</v>
      </c>
      <c r="M58" s="67">
        <v>3508</v>
      </c>
      <c r="N58" s="67"/>
      <c r="O58" s="67">
        <v>31</v>
      </c>
      <c r="P58" s="67">
        <v>101</v>
      </c>
      <c r="Q58" s="67">
        <v>68</v>
      </c>
    </row>
    <row r="59" spans="1:17" x14ac:dyDescent="0.2">
      <c r="A59" s="334" t="s">
        <v>453</v>
      </c>
      <c r="B59" s="334"/>
      <c r="C59" s="334"/>
      <c r="D59" s="334"/>
      <c r="E59" s="65">
        <f t="shared" si="1"/>
        <v>9416</v>
      </c>
      <c r="F59" s="67">
        <v>3752</v>
      </c>
      <c r="G59" s="67"/>
      <c r="H59" s="67">
        <v>5634</v>
      </c>
      <c r="I59" s="67">
        <v>818</v>
      </c>
      <c r="J59" s="67">
        <v>128</v>
      </c>
      <c r="K59" s="67">
        <v>1</v>
      </c>
      <c r="L59" s="67">
        <v>13</v>
      </c>
      <c r="M59" s="67">
        <v>4548</v>
      </c>
      <c r="N59" s="67"/>
      <c r="O59" s="67">
        <v>108</v>
      </c>
      <c r="P59" s="67">
        <v>29</v>
      </c>
      <c r="Q59" s="67">
        <v>30</v>
      </c>
    </row>
    <row r="60" spans="1:17" x14ac:dyDescent="0.2">
      <c r="A60" s="334" t="s">
        <v>454</v>
      </c>
      <c r="B60" s="334"/>
      <c r="C60" s="334"/>
      <c r="D60" s="334"/>
      <c r="E60" s="65">
        <f t="shared" si="1"/>
        <v>7810</v>
      </c>
      <c r="F60" s="67">
        <v>2788</v>
      </c>
      <c r="G60" s="67"/>
      <c r="H60" s="67">
        <v>4982</v>
      </c>
      <c r="I60" s="67">
        <v>665</v>
      </c>
      <c r="J60" s="67">
        <v>42</v>
      </c>
      <c r="K60" s="67">
        <v>4</v>
      </c>
      <c r="L60" s="67">
        <v>10</v>
      </c>
      <c r="M60" s="67">
        <v>4194</v>
      </c>
      <c r="N60" s="67"/>
      <c r="O60" s="67">
        <v>26</v>
      </c>
      <c r="P60" s="67">
        <v>45</v>
      </c>
      <c r="Q60" s="67">
        <v>40</v>
      </c>
    </row>
    <row r="61" spans="1:17" x14ac:dyDescent="0.2">
      <c r="A61" s="334" t="s">
        <v>455</v>
      </c>
      <c r="B61" s="334"/>
      <c r="C61" s="334"/>
      <c r="D61" s="334"/>
      <c r="E61" s="65">
        <f t="shared" si="1"/>
        <v>86696</v>
      </c>
      <c r="F61" s="67">
        <v>35909</v>
      </c>
      <c r="G61" s="67"/>
      <c r="H61" s="67">
        <v>50179</v>
      </c>
      <c r="I61" s="67">
        <v>31025</v>
      </c>
      <c r="J61" s="67">
        <v>3920</v>
      </c>
      <c r="K61" s="67">
        <v>216</v>
      </c>
      <c r="L61" s="67">
        <v>266</v>
      </c>
      <c r="M61" s="67">
        <v>13835</v>
      </c>
      <c r="N61" s="67"/>
      <c r="O61" s="67">
        <v>813</v>
      </c>
      <c r="P61" s="67">
        <v>1017</v>
      </c>
      <c r="Q61" s="67">
        <v>608</v>
      </c>
    </row>
    <row r="62" spans="1:17" x14ac:dyDescent="0.2">
      <c r="A62" s="334" t="s">
        <v>456</v>
      </c>
      <c r="B62" s="334"/>
      <c r="C62" s="334"/>
      <c r="D62" s="334"/>
      <c r="E62" s="65">
        <f t="shared" si="1"/>
        <v>305260</v>
      </c>
      <c r="F62" s="67">
        <v>85515</v>
      </c>
      <c r="G62" s="67"/>
      <c r="H62" s="67">
        <v>214745</v>
      </c>
      <c r="I62" s="67">
        <v>122015</v>
      </c>
      <c r="J62" s="67">
        <v>10164</v>
      </c>
      <c r="K62" s="67">
        <v>564</v>
      </c>
      <c r="L62" s="67">
        <v>33775</v>
      </c>
      <c r="M62" s="67">
        <v>46483</v>
      </c>
      <c r="N62" s="67"/>
      <c r="O62" s="67">
        <v>2244</v>
      </c>
      <c r="P62" s="67">
        <v>1618</v>
      </c>
      <c r="Q62" s="67">
        <v>5000</v>
      </c>
    </row>
    <row r="63" spans="1:17" x14ac:dyDescent="0.2">
      <c r="A63" s="334" t="s">
        <v>457</v>
      </c>
      <c r="B63" s="334"/>
      <c r="C63" s="334"/>
      <c r="D63" s="334"/>
      <c r="E63" s="65">
        <f t="shared" si="1"/>
        <v>48351</v>
      </c>
      <c r="F63" s="67">
        <v>15410</v>
      </c>
      <c r="G63" s="67"/>
      <c r="H63" s="67">
        <v>32449</v>
      </c>
      <c r="I63" s="67">
        <v>15467</v>
      </c>
      <c r="J63" s="67">
        <v>2003</v>
      </c>
      <c r="K63" s="67">
        <v>99</v>
      </c>
      <c r="L63" s="67">
        <v>5001</v>
      </c>
      <c r="M63" s="67">
        <v>8509</v>
      </c>
      <c r="N63" s="67"/>
      <c r="O63" s="67">
        <v>426</v>
      </c>
      <c r="P63" s="67">
        <v>1171</v>
      </c>
      <c r="Q63" s="67">
        <v>492</v>
      </c>
    </row>
    <row r="64" spans="1:17" x14ac:dyDescent="0.2">
      <c r="A64" s="334" t="s">
        <v>458</v>
      </c>
      <c r="B64" s="334"/>
      <c r="C64" s="334"/>
      <c r="D64" s="334"/>
      <c r="E64" s="65">
        <f t="shared" si="1"/>
        <v>2144</v>
      </c>
      <c r="F64" s="67">
        <v>402</v>
      </c>
      <c r="G64" s="67"/>
      <c r="H64" s="67">
        <v>1712</v>
      </c>
      <c r="I64" s="67">
        <v>274</v>
      </c>
      <c r="J64" s="67">
        <v>5</v>
      </c>
      <c r="K64" s="67">
        <v>0</v>
      </c>
      <c r="L64" s="67">
        <v>0</v>
      </c>
      <c r="M64" s="67">
        <v>1268</v>
      </c>
      <c r="N64" s="67"/>
      <c r="O64" s="67">
        <v>17</v>
      </c>
      <c r="P64" s="67">
        <v>164</v>
      </c>
      <c r="Q64" s="67">
        <v>30</v>
      </c>
    </row>
    <row r="65" spans="1:17" x14ac:dyDescent="0.2">
      <c r="A65" s="338" t="s">
        <v>459</v>
      </c>
      <c r="B65" s="338"/>
      <c r="C65" s="338"/>
      <c r="D65" s="338"/>
      <c r="E65" s="65">
        <f t="shared" si="1"/>
        <v>5728</v>
      </c>
      <c r="F65" s="67">
        <v>2823</v>
      </c>
      <c r="G65" s="67"/>
      <c r="H65" s="67">
        <v>2891</v>
      </c>
      <c r="I65" s="67">
        <v>173</v>
      </c>
      <c r="J65" s="67">
        <v>194</v>
      </c>
      <c r="K65" s="67">
        <v>0</v>
      </c>
      <c r="L65" s="67">
        <v>5</v>
      </c>
      <c r="M65" s="67">
        <v>2513</v>
      </c>
      <c r="N65" s="67"/>
      <c r="O65" s="67">
        <v>15</v>
      </c>
      <c r="P65" s="67">
        <v>4</v>
      </c>
      <c r="Q65" s="67">
        <v>14</v>
      </c>
    </row>
    <row r="66" spans="1:17" x14ac:dyDescent="0.2">
      <c r="A66" s="338" t="s">
        <v>460</v>
      </c>
      <c r="B66" s="338"/>
      <c r="C66" s="338"/>
      <c r="D66" s="338"/>
      <c r="E66" s="65">
        <f t="shared" si="1"/>
        <v>18713</v>
      </c>
      <c r="F66" s="67">
        <v>6332</v>
      </c>
      <c r="G66" s="67"/>
      <c r="H66" s="67">
        <v>12335</v>
      </c>
      <c r="I66" s="67">
        <v>2828</v>
      </c>
      <c r="J66" s="67">
        <v>58</v>
      </c>
      <c r="K66" s="67">
        <v>7</v>
      </c>
      <c r="L66" s="67">
        <v>12</v>
      </c>
      <c r="M66" s="67">
        <v>9432</v>
      </c>
      <c r="N66" s="67"/>
      <c r="O66" s="67">
        <v>188</v>
      </c>
      <c r="P66" s="67">
        <v>34</v>
      </c>
      <c r="Q66" s="67">
        <v>46</v>
      </c>
    </row>
    <row r="67" spans="1:17" x14ac:dyDescent="0.2">
      <c r="A67" s="338" t="s">
        <v>461</v>
      </c>
      <c r="B67" s="338"/>
      <c r="C67" s="338"/>
      <c r="D67" s="338"/>
      <c r="E67" s="65">
        <f t="shared" si="1"/>
        <v>196541</v>
      </c>
      <c r="F67" s="67">
        <v>79769</v>
      </c>
      <c r="G67" s="67"/>
      <c r="H67" s="67">
        <v>114318</v>
      </c>
      <c r="I67" s="67">
        <v>76775</v>
      </c>
      <c r="J67" s="67">
        <v>6224</v>
      </c>
      <c r="K67" s="67">
        <v>149</v>
      </c>
      <c r="L67" s="67">
        <v>536</v>
      </c>
      <c r="M67" s="67">
        <v>27063</v>
      </c>
      <c r="N67" s="67"/>
      <c r="O67" s="67">
        <v>2153</v>
      </c>
      <c r="P67" s="67">
        <v>2347</v>
      </c>
      <c r="Q67" s="67">
        <v>2454</v>
      </c>
    </row>
    <row r="68" spans="1:17" x14ac:dyDescent="0.2">
      <c r="A68" s="338" t="s">
        <v>462</v>
      </c>
      <c r="B68" s="338"/>
      <c r="C68" s="338"/>
      <c r="D68" s="338"/>
      <c r="E68" s="65">
        <f t="shared" si="1"/>
        <v>57366</v>
      </c>
      <c r="F68" s="67">
        <v>16672</v>
      </c>
      <c r="G68" s="67"/>
      <c r="H68" s="67">
        <v>40190</v>
      </c>
      <c r="I68" s="67">
        <v>23058</v>
      </c>
      <c r="J68" s="67">
        <v>3071</v>
      </c>
      <c r="K68" s="67">
        <v>41</v>
      </c>
      <c r="L68" s="67">
        <v>92</v>
      </c>
      <c r="M68" s="67">
        <v>13870</v>
      </c>
      <c r="N68" s="67"/>
      <c r="O68" s="67">
        <v>184</v>
      </c>
      <c r="P68" s="67">
        <v>407</v>
      </c>
      <c r="Q68" s="67">
        <v>504</v>
      </c>
    </row>
    <row r="69" spans="1:17" x14ac:dyDescent="0.2">
      <c r="A69" s="338" t="s">
        <v>463</v>
      </c>
      <c r="B69" s="338"/>
      <c r="C69" s="338"/>
      <c r="D69" s="338"/>
      <c r="E69" s="65">
        <f t="shared" si="1"/>
        <v>15668</v>
      </c>
      <c r="F69" s="67">
        <v>5685</v>
      </c>
      <c r="G69" s="67"/>
      <c r="H69" s="67">
        <v>9963</v>
      </c>
      <c r="I69" s="67">
        <v>599</v>
      </c>
      <c r="J69" s="67">
        <v>129</v>
      </c>
      <c r="K69" s="67">
        <v>10</v>
      </c>
      <c r="L69" s="67">
        <v>10</v>
      </c>
      <c r="M69" s="67">
        <v>8705</v>
      </c>
      <c r="N69" s="67"/>
      <c r="O69" s="67">
        <v>8</v>
      </c>
      <c r="P69" s="67">
        <v>531</v>
      </c>
      <c r="Q69" s="67">
        <v>20</v>
      </c>
    </row>
    <row r="70" spans="1:17" x14ac:dyDescent="0.2">
      <c r="A70" s="338" t="s">
        <v>464</v>
      </c>
      <c r="B70" s="338"/>
      <c r="C70" s="338"/>
      <c r="D70" s="338"/>
      <c r="E70" s="65">
        <f t="shared" si="1"/>
        <v>52510</v>
      </c>
      <c r="F70" s="67">
        <v>42044</v>
      </c>
      <c r="G70" s="67"/>
      <c r="H70" s="67">
        <v>10345</v>
      </c>
      <c r="I70" s="67">
        <v>2320</v>
      </c>
      <c r="J70" s="67">
        <v>912</v>
      </c>
      <c r="K70" s="67">
        <v>22</v>
      </c>
      <c r="L70" s="67">
        <v>26</v>
      </c>
      <c r="M70" s="67">
        <v>7005</v>
      </c>
      <c r="N70" s="67"/>
      <c r="O70" s="67">
        <v>66</v>
      </c>
      <c r="P70" s="67">
        <v>58</v>
      </c>
      <c r="Q70" s="67">
        <v>121</v>
      </c>
    </row>
    <row r="71" spans="1:17" x14ac:dyDescent="0.2">
      <c r="A71" s="338" t="s">
        <v>465</v>
      </c>
      <c r="B71" s="338"/>
      <c r="C71" s="338"/>
      <c r="D71" s="338"/>
      <c r="E71" s="65">
        <f t="shared" si="1"/>
        <v>117725</v>
      </c>
      <c r="F71" s="67">
        <v>39139</v>
      </c>
      <c r="G71" s="67"/>
      <c r="H71" s="67">
        <v>76724</v>
      </c>
      <c r="I71" s="67">
        <v>38059</v>
      </c>
      <c r="J71" s="67">
        <v>4280</v>
      </c>
      <c r="K71" s="67">
        <v>325</v>
      </c>
      <c r="L71" s="67">
        <v>9326</v>
      </c>
      <c r="M71" s="67">
        <v>21183</v>
      </c>
      <c r="N71" s="67"/>
      <c r="O71" s="67">
        <v>679</v>
      </c>
      <c r="P71" s="67">
        <v>3538</v>
      </c>
      <c r="Q71" s="67">
        <v>1862</v>
      </c>
    </row>
    <row r="72" spans="1:17" x14ac:dyDescent="0.2">
      <c r="A72" s="338" t="s">
        <v>466</v>
      </c>
      <c r="B72" s="338"/>
      <c r="C72" s="338"/>
      <c r="D72" s="338"/>
      <c r="E72" s="65">
        <f t="shared" si="1"/>
        <v>19710</v>
      </c>
      <c r="F72" s="67">
        <v>8240</v>
      </c>
      <c r="G72" s="67"/>
      <c r="H72" s="67">
        <v>11389</v>
      </c>
      <c r="I72" s="67">
        <v>2675</v>
      </c>
      <c r="J72" s="67">
        <v>185</v>
      </c>
      <c r="K72" s="67">
        <v>6</v>
      </c>
      <c r="L72" s="67">
        <v>301</v>
      </c>
      <c r="M72" s="67">
        <v>8074</v>
      </c>
      <c r="N72" s="67"/>
      <c r="O72" s="67">
        <v>49</v>
      </c>
      <c r="P72" s="67">
        <v>143</v>
      </c>
      <c r="Q72" s="67">
        <v>81</v>
      </c>
    </row>
    <row r="73" spans="1:17" x14ac:dyDescent="0.2">
      <c r="A73" s="338" t="s">
        <v>467</v>
      </c>
      <c r="B73" s="338"/>
      <c r="C73" s="338"/>
      <c r="D73" s="338"/>
      <c r="E73" s="65">
        <f t="shared" si="1"/>
        <v>15492</v>
      </c>
      <c r="F73" s="67">
        <v>6820</v>
      </c>
      <c r="G73" s="67"/>
      <c r="H73" s="67">
        <v>8654</v>
      </c>
      <c r="I73" s="67">
        <v>1620</v>
      </c>
      <c r="J73" s="67">
        <v>399</v>
      </c>
      <c r="K73" s="67">
        <v>11</v>
      </c>
      <c r="L73" s="67">
        <v>32</v>
      </c>
      <c r="M73" s="67">
        <v>6200</v>
      </c>
      <c r="N73" s="67"/>
      <c r="O73" s="67">
        <v>5</v>
      </c>
      <c r="P73" s="67">
        <v>404</v>
      </c>
      <c r="Q73" s="67">
        <v>18</v>
      </c>
    </row>
    <row r="74" spans="1:17" x14ac:dyDescent="0.2">
      <c r="A74" s="338" t="s">
        <v>468</v>
      </c>
      <c r="B74" s="338"/>
      <c r="C74" s="338"/>
      <c r="D74" s="338"/>
      <c r="E74" s="65">
        <f t="shared" si="1"/>
        <v>21822</v>
      </c>
      <c r="F74" s="67">
        <v>12063</v>
      </c>
      <c r="G74" s="67"/>
      <c r="H74" s="67">
        <v>9638</v>
      </c>
      <c r="I74" s="67">
        <v>702</v>
      </c>
      <c r="J74" s="67">
        <v>384</v>
      </c>
      <c r="K74" s="67">
        <v>41</v>
      </c>
      <c r="L74" s="67">
        <v>34</v>
      </c>
      <c r="M74" s="67">
        <v>8239</v>
      </c>
      <c r="N74" s="67"/>
      <c r="O74" s="67">
        <v>13</v>
      </c>
      <c r="P74" s="67">
        <v>250</v>
      </c>
      <c r="Q74" s="67">
        <v>121</v>
      </c>
    </row>
    <row r="75" spans="1:17" x14ac:dyDescent="0.2">
      <c r="A75" s="338" t="s">
        <v>469</v>
      </c>
      <c r="B75" s="338"/>
      <c r="C75" s="338"/>
      <c r="D75" s="338"/>
      <c r="E75" s="65">
        <f t="shared" si="1"/>
        <v>11645</v>
      </c>
      <c r="F75" s="67">
        <v>3470</v>
      </c>
      <c r="G75" s="67"/>
      <c r="H75" s="67">
        <v>8154</v>
      </c>
      <c r="I75" s="67">
        <v>4378</v>
      </c>
      <c r="J75" s="67">
        <v>150</v>
      </c>
      <c r="K75" s="67">
        <v>8</v>
      </c>
      <c r="L75" s="67">
        <v>3</v>
      </c>
      <c r="M75" s="67">
        <v>3503</v>
      </c>
      <c r="N75" s="67"/>
      <c r="O75" s="67">
        <v>18</v>
      </c>
      <c r="P75" s="67">
        <v>136</v>
      </c>
      <c r="Q75" s="67">
        <v>21</v>
      </c>
    </row>
    <row r="76" spans="1:17" x14ac:dyDescent="0.2">
      <c r="A76" s="338" t="s">
        <v>470</v>
      </c>
      <c r="B76" s="338"/>
      <c r="C76" s="338"/>
      <c r="D76" s="338"/>
      <c r="E76" s="65">
        <f t="shared" si="1"/>
        <v>26265</v>
      </c>
      <c r="F76" s="67">
        <v>10775</v>
      </c>
      <c r="G76" s="67"/>
      <c r="H76" s="67">
        <v>15432</v>
      </c>
      <c r="I76" s="67">
        <v>6823</v>
      </c>
      <c r="J76" s="67">
        <v>826</v>
      </c>
      <c r="K76" s="67">
        <v>3</v>
      </c>
      <c r="L76" s="67">
        <v>70</v>
      </c>
      <c r="M76" s="67">
        <v>7596</v>
      </c>
      <c r="N76" s="67"/>
      <c r="O76" s="67">
        <v>80</v>
      </c>
      <c r="P76" s="67">
        <v>98</v>
      </c>
      <c r="Q76" s="67">
        <v>58</v>
      </c>
    </row>
    <row r="77" spans="1:17" x14ac:dyDescent="0.2">
      <c r="A77" s="338" t="s">
        <v>471</v>
      </c>
      <c r="B77" s="338"/>
      <c r="C77" s="338"/>
      <c r="D77" s="338"/>
      <c r="E77" s="65">
        <f t="shared" ref="E77:E139" si="2">SUM(F77+H77+Q77)</f>
        <v>19128</v>
      </c>
      <c r="F77" s="67">
        <v>5768</v>
      </c>
      <c r="G77" s="67"/>
      <c r="H77" s="67">
        <v>13329</v>
      </c>
      <c r="I77" s="67">
        <v>7503</v>
      </c>
      <c r="J77" s="67">
        <v>1084</v>
      </c>
      <c r="K77" s="67">
        <v>5</v>
      </c>
      <c r="L77" s="67">
        <v>47</v>
      </c>
      <c r="M77" s="67">
        <v>4158</v>
      </c>
      <c r="N77" s="67"/>
      <c r="O77" s="67">
        <v>58</v>
      </c>
      <c r="P77" s="67">
        <v>628</v>
      </c>
      <c r="Q77" s="67">
        <v>31</v>
      </c>
    </row>
    <row r="78" spans="1:17" x14ac:dyDescent="0.2">
      <c r="A78" s="338" t="s">
        <v>472</v>
      </c>
      <c r="B78" s="338"/>
      <c r="C78" s="338"/>
      <c r="D78" s="338"/>
      <c r="E78" s="65">
        <f t="shared" si="2"/>
        <v>61718</v>
      </c>
      <c r="F78" s="67">
        <v>27022</v>
      </c>
      <c r="G78" s="67"/>
      <c r="H78" s="67">
        <v>33878</v>
      </c>
      <c r="I78" s="67">
        <v>19175</v>
      </c>
      <c r="J78" s="67">
        <v>3886</v>
      </c>
      <c r="K78" s="67">
        <v>48</v>
      </c>
      <c r="L78" s="67">
        <v>495</v>
      </c>
      <c r="M78" s="67">
        <v>7594</v>
      </c>
      <c r="N78" s="67"/>
      <c r="O78" s="67">
        <v>342</v>
      </c>
      <c r="P78" s="67">
        <v>2905</v>
      </c>
      <c r="Q78" s="67">
        <v>818</v>
      </c>
    </row>
    <row r="79" spans="1:17" x14ac:dyDescent="0.2">
      <c r="A79" s="338" t="s">
        <v>473</v>
      </c>
      <c r="B79" s="338"/>
      <c r="C79" s="338"/>
      <c r="D79" s="338"/>
      <c r="E79" s="65">
        <f t="shared" si="2"/>
        <v>25548</v>
      </c>
      <c r="F79" s="67">
        <v>9901</v>
      </c>
      <c r="G79" s="67"/>
      <c r="H79" s="67">
        <v>15613</v>
      </c>
      <c r="I79" s="67">
        <v>3357</v>
      </c>
      <c r="J79" s="67">
        <v>799</v>
      </c>
      <c r="K79" s="67">
        <v>42</v>
      </c>
      <c r="L79" s="67">
        <v>45</v>
      </c>
      <c r="M79" s="67">
        <v>11041</v>
      </c>
      <c r="N79" s="67"/>
      <c r="O79" s="67">
        <v>41</v>
      </c>
      <c r="P79" s="67">
        <v>307</v>
      </c>
      <c r="Q79" s="67">
        <v>34</v>
      </c>
    </row>
    <row r="80" spans="1:17" x14ac:dyDescent="0.2">
      <c r="A80" s="338" t="s">
        <v>474</v>
      </c>
      <c r="B80" s="338"/>
      <c r="C80" s="338"/>
      <c r="D80" s="338"/>
      <c r="E80" s="65">
        <f t="shared" si="2"/>
        <v>16418</v>
      </c>
      <c r="F80" s="67">
        <v>3577</v>
      </c>
      <c r="G80" s="67"/>
      <c r="H80" s="67">
        <v>12791</v>
      </c>
      <c r="I80" s="67">
        <v>590</v>
      </c>
      <c r="J80" s="67">
        <v>77</v>
      </c>
      <c r="K80" s="67">
        <v>0</v>
      </c>
      <c r="L80" s="67">
        <v>8</v>
      </c>
      <c r="M80" s="67">
        <v>12127</v>
      </c>
      <c r="N80" s="67"/>
      <c r="O80" s="67">
        <v>12</v>
      </c>
      <c r="P80" s="67">
        <v>11</v>
      </c>
      <c r="Q80" s="67">
        <v>50</v>
      </c>
    </row>
    <row r="81" spans="1:17" x14ac:dyDescent="0.2">
      <c r="A81" s="338" t="s">
        <v>475</v>
      </c>
      <c r="B81" s="338"/>
      <c r="C81" s="338"/>
      <c r="D81" s="338"/>
      <c r="E81" s="65">
        <f t="shared" si="2"/>
        <v>59761</v>
      </c>
      <c r="F81" s="67">
        <v>22401</v>
      </c>
      <c r="G81" s="67"/>
      <c r="H81" s="67">
        <v>36402</v>
      </c>
      <c r="I81" s="67">
        <v>22651</v>
      </c>
      <c r="J81" s="67">
        <v>2381</v>
      </c>
      <c r="K81" s="67">
        <v>115</v>
      </c>
      <c r="L81" s="67">
        <v>288</v>
      </c>
      <c r="M81" s="67">
        <v>9614</v>
      </c>
      <c r="N81" s="67"/>
      <c r="O81" s="67">
        <v>1018</v>
      </c>
      <c r="P81" s="67">
        <v>674</v>
      </c>
      <c r="Q81" s="67">
        <v>958</v>
      </c>
    </row>
    <row r="82" spans="1:17" x14ac:dyDescent="0.2">
      <c r="A82" s="338" t="s">
        <v>476</v>
      </c>
      <c r="B82" s="338"/>
      <c r="C82" s="338"/>
      <c r="D82" s="338"/>
      <c r="E82" s="65">
        <f t="shared" si="2"/>
        <v>24353</v>
      </c>
      <c r="F82" s="67">
        <v>10383</v>
      </c>
      <c r="G82" s="67"/>
      <c r="H82" s="67">
        <v>13862</v>
      </c>
      <c r="I82" s="67">
        <v>2978</v>
      </c>
      <c r="J82" s="67">
        <v>1422</v>
      </c>
      <c r="K82" s="67">
        <v>12</v>
      </c>
      <c r="L82" s="67">
        <v>163</v>
      </c>
      <c r="M82" s="67">
        <v>9174</v>
      </c>
      <c r="N82" s="67"/>
      <c r="O82" s="67">
        <v>91</v>
      </c>
      <c r="P82" s="67">
        <v>128</v>
      </c>
      <c r="Q82" s="67">
        <v>108</v>
      </c>
    </row>
    <row r="83" spans="1:17" x14ac:dyDescent="0.2">
      <c r="A83" s="338" t="s">
        <v>477</v>
      </c>
      <c r="B83" s="338"/>
      <c r="C83" s="338"/>
      <c r="D83" s="338"/>
      <c r="E83" s="65">
        <f t="shared" si="2"/>
        <v>18277</v>
      </c>
      <c r="F83" s="67">
        <v>8001</v>
      </c>
      <c r="G83" s="67"/>
      <c r="H83" s="67">
        <v>10248</v>
      </c>
      <c r="I83" s="67">
        <v>671</v>
      </c>
      <c r="J83" s="67">
        <v>199</v>
      </c>
      <c r="K83" s="67">
        <v>8</v>
      </c>
      <c r="L83" s="67">
        <v>88</v>
      </c>
      <c r="M83" s="67">
        <v>9096</v>
      </c>
      <c r="N83" s="67"/>
      <c r="O83" s="67">
        <v>16</v>
      </c>
      <c r="P83" s="67">
        <v>204</v>
      </c>
      <c r="Q83" s="67">
        <v>28</v>
      </c>
    </row>
    <row r="84" spans="1:17" x14ac:dyDescent="0.2">
      <c r="A84" s="338" t="s">
        <v>478</v>
      </c>
      <c r="B84" s="338"/>
      <c r="C84" s="338"/>
      <c r="D84" s="338"/>
      <c r="E84" s="65">
        <f t="shared" si="2"/>
        <v>54561</v>
      </c>
      <c r="F84" s="67">
        <v>29931</v>
      </c>
      <c r="G84" s="67"/>
      <c r="H84" s="67">
        <v>24497</v>
      </c>
      <c r="I84" s="67">
        <v>7103</v>
      </c>
      <c r="J84" s="67">
        <v>1838</v>
      </c>
      <c r="K84" s="67">
        <v>109</v>
      </c>
      <c r="L84" s="67">
        <v>45</v>
      </c>
      <c r="M84" s="67">
        <v>15306</v>
      </c>
      <c r="N84" s="67"/>
      <c r="O84" s="67">
        <v>124</v>
      </c>
      <c r="P84" s="67">
        <v>266</v>
      </c>
      <c r="Q84" s="67">
        <v>133</v>
      </c>
    </row>
    <row r="85" spans="1:17" x14ac:dyDescent="0.2">
      <c r="A85" s="338" t="s">
        <v>479</v>
      </c>
      <c r="B85" s="338"/>
      <c r="C85" s="338"/>
      <c r="D85" s="338"/>
      <c r="E85" s="65">
        <f t="shared" si="2"/>
        <v>20765</v>
      </c>
      <c r="F85" s="67">
        <v>9757</v>
      </c>
      <c r="G85" s="67"/>
      <c r="H85" s="67">
        <v>10755</v>
      </c>
      <c r="I85" s="67">
        <v>1166</v>
      </c>
      <c r="J85" s="67">
        <v>874</v>
      </c>
      <c r="K85" s="67">
        <v>16</v>
      </c>
      <c r="L85" s="67">
        <v>15</v>
      </c>
      <c r="M85" s="67">
        <v>8678</v>
      </c>
      <c r="N85" s="67"/>
      <c r="O85" s="67">
        <v>26</v>
      </c>
      <c r="P85" s="67">
        <v>21</v>
      </c>
      <c r="Q85" s="67">
        <v>253</v>
      </c>
    </row>
    <row r="86" spans="1:17" x14ac:dyDescent="0.2">
      <c r="A86" s="338" t="s">
        <v>480</v>
      </c>
      <c r="B86" s="338"/>
      <c r="C86" s="338"/>
      <c r="D86" s="338"/>
      <c r="E86" s="65">
        <f t="shared" si="2"/>
        <v>41649</v>
      </c>
      <c r="F86" s="67">
        <v>20491</v>
      </c>
      <c r="G86" s="67"/>
      <c r="H86" s="67">
        <v>21033</v>
      </c>
      <c r="I86" s="67">
        <v>10072</v>
      </c>
      <c r="J86" s="67">
        <v>1038</v>
      </c>
      <c r="K86" s="67">
        <v>18</v>
      </c>
      <c r="L86" s="67">
        <v>117</v>
      </c>
      <c r="M86" s="67">
        <v>8661</v>
      </c>
      <c r="N86" s="67"/>
      <c r="O86" s="67">
        <v>278</v>
      </c>
      <c r="P86" s="67">
        <v>981</v>
      </c>
      <c r="Q86" s="67">
        <v>125</v>
      </c>
    </row>
    <row r="87" spans="1:17" x14ac:dyDescent="0.2">
      <c r="A87" s="338" t="s">
        <v>481</v>
      </c>
      <c r="B87" s="338"/>
      <c r="C87" s="338"/>
      <c r="D87" s="338"/>
      <c r="E87" s="65">
        <f t="shared" si="2"/>
        <v>6750</v>
      </c>
      <c r="F87" s="67">
        <v>1938</v>
      </c>
      <c r="G87" s="67"/>
      <c r="H87" s="67">
        <v>4744</v>
      </c>
      <c r="I87" s="67">
        <v>2055</v>
      </c>
      <c r="J87" s="67">
        <v>259</v>
      </c>
      <c r="K87" s="67">
        <v>1</v>
      </c>
      <c r="L87" s="67">
        <v>10</v>
      </c>
      <c r="M87" s="67">
        <v>2369</v>
      </c>
      <c r="N87" s="67"/>
      <c r="O87" s="67">
        <v>44</v>
      </c>
      <c r="P87" s="67">
        <v>17</v>
      </c>
      <c r="Q87" s="67">
        <v>68</v>
      </c>
    </row>
    <row r="88" spans="1:17" x14ac:dyDescent="0.2">
      <c r="A88" s="338" t="s">
        <v>482</v>
      </c>
      <c r="B88" s="338"/>
      <c r="C88" s="338"/>
      <c r="D88" s="338"/>
      <c r="E88" s="65">
        <f t="shared" si="2"/>
        <v>17121</v>
      </c>
      <c r="F88" s="67">
        <v>7654</v>
      </c>
      <c r="G88" s="67"/>
      <c r="H88" s="67">
        <v>9430</v>
      </c>
      <c r="I88" s="67">
        <v>972</v>
      </c>
      <c r="J88" s="67">
        <v>677</v>
      </c>
      <c r="K88" s="67">
        <v>21</v>
      </c>
      <c r="L88" s="67">
        <v>199</v>
      </c>
      <c r="M88" s="67">
        <v>7131</v>
      </c>
      <c r="N88" s="67"/>
      <c r="O88" s="67">
        <v>254</v>
      </c>
      <c r="P88" s="67">
        <v>207</v>
      </c>
      <c r="Q88" s="67">
        <v>37</v>
      </c>
    </row>
    <row r="89" spans="1:17" x14ac:dyDescent="0.2">
      <c r="A89" s="338" t="s">
        <v>483</v>
      </c>
      <c r="B89" s="338"/>
      <c r="C89" s="338"/>
      <c r="D89" s="338"/>
      <c r="E89" s="65">
        <f t="shared" si="2"/>
        <v>13575</v>
      </c>
      <c r="F89" s="67">
        <v>9684</v>
      </c>
      <c r="G89" s="67"/>
      <c r="H89" s="67">
        <v>3778</v>
      </c>
      <c r="I89" s="67">
        <v>426</v>
      </c>
      <c r="J89" s="67">
        <v>168</v>
      </c>
      <c r="K89" s="67">
        <v>52</v>
      </c>
      <c r="L89" s="67">
        <v>2</v>
      </c>
      <c r="M89" s="67">
        <v>3059</v>
      </c>
      <c r="N89" s="67"/>
      <c r="O89" s="67">
        <v>47</v>
      </c>
      <c r="P89" s="67">
        <v>31</v>
      </c>
      <c r="Q89" s="67">
        <v>113</v>
      </c>
    </row>
    <row r="90" spans="1:17" x14ac:dyDescent="0.2">
      <c r="A90" s="338" t="s">
        <v>484</v>
      </c>
      <c r="B90" s="338"/>
      <c r="C90" s="338"/>
      <c r="D90" s="338"/>
      <c r="E90" s="65">
        <f t="shared" si="2"/>
        <v>42205</v>
      </c>
      <c r="F90" s="67">
        <v>19112</v>
      </c>
      <c r="G90" s="67"/>
      <c r="H90" s="67">
        <v>22985</v>
      </c>
      <c r="I90" s="67">
        <v>4840</v>
      </c>
      <c r="J90" s="67">
        <v>1150</v>
      </c>
      <c r="K90" s="67">
        <v>22</v>
      </c>
      <c r="L90" s="67">
        <v>46</v>
      </c>
      <c r="M90" s="67">
        <v>16823</v>
      </c>
      <c r="N90" s="67"/>
      <c r="O90" s="67">
        <v>272</v>
      </c>
      <c r="P90" s="67">
        <v>266</v>
      </c>
      <c r="Q90" s="67">
        <v>108</v>
      </c>
    </row>
    <row r="91" spans="1:17" x14ac:dyDescent="0.2">
      <c r="A91" s="338" t="s">
        <v>485</v>
      </c>
      <c r="B91" s="338"/>
      <c r="C91" s="338"/>
      <c r="D91" s="338"/>
      <c r="E91" s="65">
        <f t="shared" si="2"/>
        <v>12713</v>
      </c>
      <c r="F91" s="67">
        <v>2693</v>
      </c>
      <c r="G91" s="67"/>
      <c r="H91" s="67">
        <v>9934</v>
      </c>
      <c r="I91" s="67">
        <v>3531</v>
      </c>
      <c r="J91" s="67">
        <v>301</v>
      </c>
      <c r="K91" s="67">
        <v>18</v>
      </c>
      <c r="L91" s="67">
        <v>66</v>
      </c>
      <c r="M91" s="67">
        <v>5789</v>
      </c>
      <c r="N91" s="67"/>
      <c r="O91" s="67">
        <v>138</v>
      </c>
      <c r="P91" s="67">
        <v>113</v>
      </c>
      <c r="Q91" s="67">
        <v>86</v>
      </c>
    </row>
    <row r="92" spans="1:17" x14ac:dyDescent="0.2">
      <c r="A92" s="338" t="s">
        <v>486</v>
      </c>
      <c r="B92" s="338"/>
      <c r="C92" s="338"/>
      <c r="D92" s="338"/>
      <c r="E92" s="65">
        <f t="shared" si="2"/>
        <v>10724</v>
      </c>
      <c r="F92" s="67">
        <v>3523</v>
      </c>
      <c r="G92" s="67"/>
      <c r="H92" s="67">
        <v>7182</v>
      </c>
      <c r="I92" s="67">
        <v>367</v>
      </c>
      <c r="J92" s="67">
        <v>40</v>
      </c>
      <c r="K92" s="67">
        <v>4</v>
      </c>
      <c r="L92" s="67">
        <v>6</v>
      </c>
      <c r="M92" s="67">
        <v>6658</v>
      </c>
      <c r="N92" s="67"/>
      <c r="O92" s="67">
        <v>17</v>
      </c>
      <c r="P92" s="67">
        <v>105</v>
      </c>
      <c r="Q92" s="67">
        <v>19</v>
      </c>
    </row>
    <row r="93" spans="1:17" x14ac:dyDescent="0.2">
      <c r="A93" s="338" t="s">
        <v>487</v>
      </c>
      <c r="B93" s="338"/>
      <c r="C93" s="338"/>
      <c r="D93" s="338"/>
      <c r="E93" s="65">
        <f t="shared" si="2"/>
        <v>21150</v>
      </c>
      <c r="F93" s="67">
        <v>8902</v>
      </c>
      <c r="G93" s="67"/>
      <c r="H93" s="67">
        <v>11579</v>
      </c>
      <c r="I93" s="67">
        <v>7364</v>
      </c>
      <c r="J93" s="67">
        <v>1031</v>
      </c>
      <c r="K93" s="67">
        <v>6</v>
      </c>
      <c r="L93" s="67">
        <v>33</v>
      </c>
      <c r="M93" s="67">
        <v>2927</v>
      </c>
      <c r="N93" s="67"/>
      <c r="O93" s="67">
        <v>215</v>
      </c>
      <c r="P93" s="67">
        <v>115</v>
      </c>
      <c r="Q93" s="67">
        <v>669</v>
      </c>
    </row>
    <row r="94" spans="1:17" x14ac:dyDescent="0.2">
      <c r="A94" s="338" t="s">
        <v>488</v>
      </c>
      <c r="B94" s="338"/>
      <c r="C94" s="338"/>
      <c r="D94" s="338"/>
      <c r="E94" s="65">
        <f t="shared" si="2"/>
        <v>21407</v>
      </c>
      <c r="F94" s="67">
        <v>13221</v>
      </c>
      <c r="G94" s="67"/>
      <c r="H94" s="67">
        <v>8146</v>
      </c>
      <c r="I94" s="67">
        <v>1309</v>
      </c>
      <c r="J94" s="67">
        <v>192</v>
      </c>
      <c r="K94" s="67">
        <v>22</v>
      </c>
      <c r="L94" s="67">
        <v>6</v>
      </c>
      <c r="M94" s="67">
        <v>6534</v>
      </c>
      <c r="N94" s="67"/>
      <c r="O94" s="67">
        <v>18</v>
      </c>
      <c r="P94" s="67">
        <v>98</v>
      </c>
      <c r="Q94" s="67">
        <v>40</v>
      </c>
    </row>
    <row r="95" spans="1:17" x14ac:dyDescent="0.2">
      <c r="A95" s="338" t="s">
        <v>489</v>
      </c>
      <c r="B95" s="338"/>
      <c r="C95" s="338"/>
      <c r="D95" s="338"/>
      <c r="E95" s="65">
        <f t="shared" si="2"/>
        <v>14903</v>
      </c>
      <c r="F95" s="67">
        <v>2755</v>
      </c>
      <c r="G95" s="67"/>
      <c r="H95" s="67">
        <v>11993</v>
      </c>
      <c r="I95" s="67">
        <v>1497</v>
      </c>
      <c r="J95" s="67">
        <v>297</v>
      </c>
      <c r="K95" s="67">
        <v>31</v>
      </c>
      <c r="L95" s="67">
        <v>3617</v>
      </c>
      <c r="M95" s="67">
        <v>6306</v>
      </c>
      <c r="N95" s="67"/>
      <c r="O95" s="67">
        <v>144</v>
      </c>
      <c r="P95" s="67">
        <v>145</v>
      </c>
      <c r="Q95" s="67">
        <v>155</v>
      </c>
    </row>
    <row r="96" spans="1:17" x14ac:dyDescent="0.2">
      <c r="A96" s="338" t="s">
        <v>490</v>
      </c>
      <c r="B96" s="338"/>
      <c r="C96" s="338"/>
      <c r="D96" s="338"/>
      <c r="E96" s="65">
        <f t="shared" si="2"/>
        <v>49820</v>
      </c>
      <c r="F96" s="67">
        <v>20261</v>
      </c>
      <c r="G96" s="67"/>
      <c r="H96" s="67">
        <v>29418</v>
      </c>
      <c r="I96" s="67">
        <v>5310</v>
      </c>
      <c r="J96" s="67">
        <v>1779</v>
      </c>
      <c r="K96" s="67">
        <v>200</v>
      </c>
      <c r="L96" s="67">
        <v>113</v>
      </c>
      <c r="M96" s="67">
        <v>21988</v>
      </c>
      <c r="N96" s="67"/>
      <c r="O96" s="67">
        <v>44</v>
      </c>
      <c r="P96" s="67">
        <v>97</v>
      </c>
      <c r="Q96" s="67">
        <v>141</v>
      </c>
    </row>
    <row r="97" spans="1:17" x14ac:dyDescent="0.2">
      <c r="A97" s="338" t="s">
        <v>491</v>
      </c>
      <c r="B97" s="338"/>
      <c r="C97" s="338"/>
      <c r="D97" s="338"/>
      <c r="E97" s="65">
        <f t="shared" si="2"/>
        <v>5727</v>
      </c>
      <c r="F97" s="67">
        <v>1445</v>
      </c>
      <c r="G97" s="67"/>
      <c r="H97" s="67">
        <v>4241</v>
      </c>
      <c r="I97" s="67">
        <v>1540</v>
      </c>
      <c r="J97" s="67">
        <v>122</v>
      </c>
      <c r="K97" s="67">
        <v>0</v>
      </c>
      <c r="L97" s="67">
        <v>5</v>
      </c>
      <c r="M97" s="67">
        <v>2486</v>
      </c>
      <c r="N97" s="67"/>
      <c r="O97" s="67">
        <v>44</v>
      </c>
      <c r="P97" s="67">
        <v>55</v>
      </c>
      <c r="Q97" s="67">
        <v>41</v>
      </c>
    </row>
    <row r="98" spans="1:17" x14ac:dyDescent="0.2">
      <c r="A98" s="338" t="s">
        <v>492</v>
      </c>
      <c r="B98" s="338"/>
      <c r="C98" s="338"/>
      <c r="D98" s="338"/>
      <c r="E98" s="65">
        <f t="shared" si="2"/>
        <v>65385</v>
      </c>
      <c r="F98" s="67">
        <v>19277</v>
      </c>
      <c r="G98" s="67"/>
      <c r="H98" s="67">
        <v>45807</v>
      </c>
      <c r="I98" s="67">
        <v>25404</v>
      </c>
      <c r="J98" s="67">
        <v>1533</v>
      </c>
      <c r="K98" s="67">
        <v>31</v>
      </c>
      <c r="L98" s="67">
        <v>170</v>
      </c>
      <c r="M98" s="67">
        <v>16900</v>
      </c>
      <c r="N98" s="67"/>
      <c r="O98" s="67">
        <v>371</v>
      </c>
      <c r="P98" s="67">
        <v>1693</v>
      </c>
      <c r="Q98" s="67">
        <v>301</v>
      </c>
    </row>
    <row r="99" spans="1:17" x14ac:dyDescent="0.2">
      <c r="A99" s="338" t="s">
        <v>493</v>
      </c>
      <c r="B99" s="338"/>
      <c r="C99" s="338"/>
      <c r="D99" s="338"/>
      <c r="E99" s="65">
        <f t="shared" si="2"/>
        <v>40747</v>
      </c>
      <c r="F99" s="67">
        <v>22547</v>
      </c>
      <c r="G99" s="67"/>
      <c r="H99" s="67">
        <v>18090</v>
      </c>
      <c r="I99" s="67">
        <v>2414</v>
      </c>
      <c r="J99" s="67">
        <v>416</v>
      </c>
      <c r="K99" s="67">
        <v>14</v>
      </c>
      <c r="L99" s="67">
        <v>25</v>
      </c>
      <c r="M99" s="67">
        <v>15143</v>
      </c>
      <c r="N99" s="67"/>
      <c r="O99" s="67">
        <v>50</v>
      </c>
      <c r="P99" s="67">
        <v>108</v>
      </c>
      <c r="Q99" s="67">
        <v>110</v>
      </c>
    </row>
    <row r="100" spans="1:17" x14ac:dyDescent="0.2">
      <c r="A100" s="338" t="s">
        <v>494</v>
      </c>
      <c r="B100" s="338"/>
      <c r="C100" s="338"/>
      <c r="D100" s="338"/>
      <c r="E100" s="65">
        <f t="shared" si="2"/>
        <v>4940</v>
      </c>
      <c r="F100" s="67">
        <v>2239</v>
      </c>
      <c r="G100" s="67"/>
      <c r="H100" s="67">
        <v>2671</v>
      </c>
      <c r="I100" s="67">
        <v>369</v>
      </c>
      <c r="J100" s="67">
        <v>66</v>
      </c>
      <c r="K100" s="67">
        <v>0</v>
      </c>
      <c r="L100" s="67">
        <v>6</v>
      </c>
      <c r="M100" s="67">
        <v>1601</v>
      </c>
      <c r="N100" s="67"/>
      <c r="O100" s="67">
        <v>628</v>
      </c>
      <c r="P100" s="67">
        <v>27</v>
      </c>
      <c r="Q100" s="67">
        <v>30</v>
      </c>
    </row>
    <row r="101" spans="1:17" x14ac:dyDescent="0.2">
      <c r="A101" s="338" t="s">
        <v>495</v>
      </c>
      <c r="B101" s="338"/>
      <c r="C101" s="338"/>
      <c r="D101" s="338"/>
      <c r="E101" s="65">
        <f t="shared" si="2"/>
        <v>39673</v>
      </c>
      <c r="F101" s="67">
        <v>18950</v>
      </c>
      <c r="G101" s="67"/>
      <c r="H101" s="67">
        <v>20622</v>
      </c>
      <c r="I101" s="67">
        <v>12012</v>
      </c>
      <c r="J101" s="67">
        <v>1284</v>
      </c>
      <c r="K101" s="67">
        <v>64</v>
      </c>
      <c r="L101" s="67">
        <v>796</v>
      </c>
      <c r="M101" s="67">
        <v>5764</v>
      </c>
      <c r="N101" s="67"/>
      <c r="O101" s="67">
        <v>140</v>
      </c>
      <c r="P101" s="67">
        <v>702</v>
      </c>
      <c r="Q101" s="67">
        <v>101</v>
      </c>
    </row>
    <row r="102" spans="1:17" x14ac:dyDescent="0.2">
      <c r="A102" s="338" t="s">
        <v>496</v>
      </c>
      <c r="B102" s="338"/>
      <c r="C102" s="338"/>
      <c r="D102" s="338"/>
      <c r="E102" s="65">
        <f t="shared" si="2"/>
        <v>10376</v>
      </c>
      <c r="F102" s="67">
        <v>4508</v>
      </c>
      <c r="G102" s="67"/>
      <c r="H102" s="67">
        <v>5793</v>
      </c>
      <c r="I102" s="67">
        <v>2428</v>
      </c>
      <c r="J102" s="67">
        <v>231</v>
      </c>
      <c r="K102" s="67">
        <v>5</v>
      </c>
      <c r="L102" s="67">
        <v>156</v>
      </c>
      <c r="M102" s="67">
        <v>2891</v>
      </c>
      <c r="N102" s="67"/>
      <c r="O102" s="67">
        <v>14</v>
      </c>
      <c r="P102" s="67">
        <v>95</v>
      </c>
      <c r="Q102" s="67">
        <v>75</v>
      </c>
    </row>
    <row r="103" spans="1:17" x14ac:dyDescent="0.2">
      <c r="A103" s="338" t="s">
        <v>497</v>
      </c>
      <c r="B103" s="338"/>
      <c r="C103" s="338"/>
      <c r="D103" s="338"/>
      <c r="E103" s="65">
        <f t="shared" si="2"/>
        <v>27080</v>
      </c>
      <c r="F103" s="67">
        <v>15176</v>
      </c>
      <c r="G103" s="67"/>
      <c r="H103" s="67">
        <v>11783</v>
      </c>
      <c r="I103" s="67">
        <v>1040</v>
      </c>
      <c r="J103" s="67">
        <v>439</v>
      </c>
      <c r="K103" s="67">
        <v>20</v>
      </c>
      <c r="L103" s="67">
        <v>18</v>
      </c>
      <c r="M103" s="67">
        <v>10146</v>
      </c>
      <c r="N103" s="67"/>
      <c r="O103" s="67">
        <v>63</v>
      </c>
      <c r="P103" s="67">
        <v>103</v>
      </c>
      <c r="Q103" s="67">
        <v>121</v>
      </c>
    </row>
    <row r="104" spans="1:17" x14ac:dyDescent="0.2">
      <c r="A104" s="338" t="s">
        <v>498</v>
      </c>
      <c r="B104" s="338"/>
      <c r="C104" s="338"/>
      <c r="D104" s="338"/>
      <c r="E104" s="65">
        <f t="shared" si="2"/>
        <v>15313</v>
      </c>
      <c r="F104" s="67">
        <v>8206</v>
      </c>
      <c r="G104" s="67"/>
      <c r="H104" s="67">
        <v>7063</v>
      </c>
      <c r="I104" s="67">
        <v>3883</v>
      </c>
      <c r="J104" s="67">
        <v>344</v>
      </c>
      <c r="K104" s="67">
        <v>5</v>
      </c>
      <c r="L104" s="67">
        <v>10</v>
      </c>
      <c r="M104" s="67">
        <v>2816</v>
      </c>
      <c r="N104" s="67"/>
      <c r="O104" s="67">
        <v>19</v>
      </c>
      <c r="P104" s="67">
        <v>51</v>
      </c>
      <c r="Q104" s="67">
        <v>44</v>
      </c>
    </row>
    <row r="105" spans="1:17" x14ac:dyDescent="0.2">
      <c r="A105" s="338" t="s">
        <v>499</v>
      </c>
      <c r="B105" s="338"/>
      <c r="C105" s="338"/>
      <c r="D105" s="338"/>
      <c r="E105" s="65">
        <f t="shared" si="2"/>
        <v>23999</v>
      </c>
      <c r="F105" s="67">
        <v>8215</v>
      </c>
      <c r="G105" s="67"/>
      <c r="H105" s="67">
        <v>15702</v>
      </c>
      <c r="I105" s="67">
        <v>2608</v>
      </c>
      <c r="J105" s="67">
        <v>762</v>
      </c>
      <c r="K105" s="67">
        <v>21</v>
      </c>
      <c r="L105" s="67">
        <v>159</v>
      </c>
      <c r="M105" s="67">
        <v>12055</v>
      </c>
      <c r="N105" s="67"/>
      <c r="O105" s="67">
        <v>92</v>
      </c>
      <c r="P105" s="67">
        <v>109</v>
      </c>
      <c r="Q105" s="67">
        <v>82</v>
      </c>
    </row>
    <row r="106" spans="1:17" x14ac:dyDescent="0.2">
      <c r="A106" s="338" t="s">
        <v>500</v>
      </c>
      <c r="B106" s="338"/>
      <c r="C106" s="338"/>
      <c r="D106" s="338"/>
      <c r="E106" s="65">
        <f t="shared" si="2"/>
        <v>37193</v>
      </c>
      <c r="F106" s="67">
        <v>19218</v>
      </c>
      <c r="G106" s="67"/>
      <c r="H106" s="67">
        <v>17949</v>
      </c>
      <c r="I106" s="67">
        <v>2364</v>
      </c>
      <c r="J106" s="67">
        <v>1100</v>
      </c>
      <c r="K106" s="67">
        <v>34</v>
      </c>
      <c r="L106" s="67">
        <v>98</v>
      </c>
      <c r="M106" s="67">
        <v>14093</v>
      </c>
      <c r="N106" s="67"/>
      <c r="O106" s="67">
        <v>83</v>
      </c>
      <c r="P106" s="67">
        <v>428</v>
      </c>
      <c r="Q106" s="67">
        <v>26</v>
      </c>
    </row>
    <row r="107" spans="1:17" x14ac:dyDescent="0.2">
      <c r="A107" s="338" t="s">
        <v>501</v>
      </c>
      <c r="B107" s="338"/>
      <c r="C107" s="338"/>
      <c r="D107" s="338"/>
      <c r="E107" s="65">
        <f t="shared" si="2"/>
        <v>16387</v>
      </c>
      <c r="F107" s="67">
        <v>7352</v>
      </c>
      <c r="G107" s="67"/>
      <c r="H107" s="67">
        <v>9012</v>
      </c>
      <c r="I107" s="67">
        <v>1192</v>
      </c>
      <c r="J107" s="67">
        <v>314</v>
      </c>
      <c r="K107" s="67">
        <v>40</v>
      </c>
      <c r="L107" s="67">
        <v>6</v>
      </c>
      <c r="M107" s="67">
        <v>6163</v>
      </c>
      <c r="N107" s="67"/>
      <c r="O107" s="67">
        <v>40</v>
      </c>
      <c r="P107" s="67">
        <v>1286</v>
      </c>
      <c r="Q107" s="67">
        <v>23</v>
      </c>
    </row>
    <row r="108" spans="1:17" x14ac:dyDescent="0.2">
      <c r="A108" s="338" t="s">
        <v>502</v>
      </c>
      <c r="B108" s="338"/>
      <c r="C108" s="338"/>
      <c r="D108" s="338"/>
      <c r="E108" s="65">
        <f t="shared" si="2"/>
        <v>25500</v>
      </c>
      <c r="F108" s="67">
        <v>10040</v>
      </c>
      <c r="G108" s="67"/>
      <c r="H108" s="67">
        <v>14861</v>
      </c>
      <c r="I108" s="67">
        <v>11098</v>
      </c>
      <c r="J108" s="67">
        <v>925</v>
      </c>
      <c r="K108" s="67">
        <v>25</v>
      </c>
      <c r="L108" s="67">
        <v>104</v>
      </c>
      <c r="M108" s="67">
        <v>2511</v>
      </c>
      <c r="N108" s="67"/>
      <c r="O108" s="67">
        <v>135</v>
      </c>
      <c r="P108" s="67">
        <v>161</v>
      </c>
      <c r="Q108" s="67">
        <v>599</v>
      </c>
    </row>
    <row r="109" spans="1:17" x14ac:dyDescent="0.2">
      <c r="A109" s="338" t="s">
        <v>503</v>
      </c>
      <c r="B109" s="338"/>
      <c r="C109" s="338"/>
      <c r="D109" s="338"/>
      <c r="E109" s="65">
        <f t="shared" si="2"/>
        <v>1546</v>
      </c>
      <c r="F109" s="67">
        <v>1184</v>
      </c>
      <c r="G109" s="67"/>
      <c r="H109" s="67">
        <v>356</v>
      </c>
      <c r="I109" s="67">
        <v>11</v>
      </c>
      <c r="J109" s="67">
        <v>5</v>
      </c>
      <c r="K109" s="67">
        <v>0</v>
      </c>
      <c r="L109" s="67">
        <v>0</v>
      </c>
      <c r="M109" s="67">
        <v>337</v>
      </c>
      <c r="N109" s="67"/>
      <c r="O109" s="67">
        <v>4</v>
      </c>
      <c r="P109" s="67">
        <v>0</v>
      </c>
      <c r="Q109" s="67">
        <v>6</v>
      </c>
    </row>
    <row r="110" spans="1:17" x14ac:dyDescent="0.2">
      <c r="A110" s="338" t="s">
        <v>504</v>
      </c>
      <c r="B110" s="338"/>
      <c r="C110" s="338"/>
      <c r="D110" s="338"/>
      <c r="E110" s="65">
        <f t="shared" si="2"/>
        <v>23648</v>
      </c>
      <c r="F110" s="67">
        <v>11369</v>
      </c>
      <c r="G110" s="67"/>
      <c r="H110" s="67">
        <v>12135</v>
      </c>
      <c r="I110" s="67">
        <v>5580</v>
      </c>
      <c r="J110" s="67">
        <v>24</v>
      </c>
      <c r="K110" s="67">
        <v>2</v>
      </c>
      <c r="L110" s="67">
        <v>3</v>
      </c>
      <c r="M110" s="67">
        <v>4818</v>
      </c>
      <c r="N110" s="67"/>
      <c r="O110" s="67">
        <v>195</v>
      </c>
      <c r="P110" s="67">
        <v>1627</v>
      </c>
      <c r="Q110" s="67">
        <v>144</v>
      </c>
    </row>
    <row r="111" spans="1:17" x14ac:dyDescent="0.2">
      <c r="A111" s="338" t="s">
        <v>505</v>
      </c>
      <c r="B111" s="338"/>
      <c r="C111" s="338"/>
      <c r="D111" s="338"/>
      <c r="E111" s="65">
        <f t="shared" si="2"/>
        <v>77426</v>
      </c>
      <c r="F111" s="67">
        <v>30499</v>
      </c>
      <c r="G111" s="67"/>
      <c r="H111" s="67">
        <v>45243</v>
      </c>
      <c r="I111" s="67">
        <v>8412</v>
      </c>
      <c r="J111" s="67">
        <v>2089</v>
      </c>
      <c r="K111" s="67">
        <v>84</v>
      </c>
      <c r="L111" s="67">
        <v>6508</v>
      </c>
      <c r="M111" s="67">
        <v>27539</v>
      </c>
      <c r="N111" s="67"/>
      <c r="O111" s="67">
        <v>445</v>
      </c>
      <c r="P111" s="67">
        <v>441</v>
      </c>
      <c r="Q111" s="67">
        <v>1684</v>
      </c>
    </row>
    <row r="112" spans="1:17" x14ac:dyDescent="0.2">
      <c r="A112" s="338" t="s">
        <v>506</v>
      </c>
      <c r="B112" s="338"/>
      <c r="C112" s="338"/>
      <c r="D112" s="338"/>
      <c r="E112" s="65">
        <f t="shared" si="2"/>
        <v>2897</v>
      </c>
      <c r="F112" s="67">
        <v>840</v>
      </c>
      <c r="G112" s="67"/>
      <c r="H112" s="67">
        <v>2056</v>
      </c>
      <c r="I112" s="67">
        <v>92</v>
      </c>
      <c r="J112" s="67">
        <v>2</v>
      </c>
      <c r="K112" s="67">
        <v>1</v>
      </c>
      <c r="L112" s="67">
        <v>0</v>
      </c>
      <c r="M112" s="67">
        <v>1956</v>
      </c>
      <c r="N112" s="67"/>
      <c r="O112" s="67">
        <v>6</v>
      </c>
      <c r="P112" s="67">
        <v>2</v>
      </c>
      <c r="Q112" s="67">
        <v>1</v>
      </c>
    </row>
    <row r="113" spans="1:17" x14ac:dyDescent="0.2">
      <c r="A113" s="338" t="s">
        <v>507</v>
      </c>
      <c r="B113" s="338"/>
      <c r="C113" s="338"/>
      <c r="D113" s="338"/>
      <c r="E113" s="65">
        <f t="shared" si="2"/>
        <v>17958</v>
      </c>
      <c r="F113" s="67">
        <v>8214</v>
      </c>
      <c r="G113" s="67"/>
      <c r="H113" s="67">
        <v>9725</v>
      </c>
      <c r="I113" s="67">
        <v>1871</v>
      </c>
      <c r="J113" s="67">
        <v>414</v>
      </c>
      <c r="K113" s="67">
        <v>12</v>
      </c>
      <c r="L113" s="67">
        <v>6</v>
      </c>
      <c r="M113" s="67">
        <v>6960</v>
      </c>
      <c r="N113" s="67"/>
      <c r="O113" s="67">
        <v>118</v>
      </c>
      <c r="P113" s="67">
        <v>353</v>
      </c>
      <c r="Q113" s="67">
        <v>19</v>
      </c>
    </row>
    <row r="114" spans="1:17" x14ac:dyDescent="0.2">
      <c r="A114" s="338" t="s">
        <v>508</v>
      </c>
      <c r="B114" s="338"/>
      <c r="C114" s="338"/>
      <c r="D114" s="338"/>
      <c r="E114" s="65">
        <f t="shared" si="2"/>
        <v>20141</v>
      </c>
      <c r="F114" s="67">
        <v>6040</v>
      </c>
      <c r="G114" s="67"/>
      <c r="H114" s="67">
        <v>13754</v>
      </c>
      <c r="I114" s="67">
        <v>10384</v>
      </c>
      <c r="J114" s="67">
        <v>603</v>
      </c>
      <c r="K114" s="67">
        <v>14</v>
      </c>
      <c r="L114" s="67">
        <v>41</v>
      </c>
      <c r="M114" s="67">
        <v>2529</v>
      </c>
      <c r="N114" s="67"/>
      <c r="O114" s="67">
        <v>132</v>
      </c>
      <c r="P114" s="67">
        <v>132</v>
      </c>
      <c r="Q114" s="67">
        <v>347</v>
      </c>
    </row>
    <row r="115" spans="1:17" x14ac:dyDescent="0.2">
      <c r="A115" s="338" t="s">
        <v>509</v>
      </c>
      <c r="B115" s="338"/>
      <c r="C115" s="338"/>
      <c r="D115" s="338"/>
      <c r="E115" s="65">
        <f t="shared" si="2"/>
        <v>5484</v>
      </c>
      <c r="F115" s="67">
        <v>2681</v>
      </c>
      <c r="G115" s="67"/>
      <c r="H115" s="67">
        <v>2784</v>
      </c>
      <c r="I115" s="67">
        <v>65</v>
      </c>
      <c r="J115" s="67">
        <v>44</v>
      </c>
      <c r="K115" s="67">
        <v>7</v>
      </c>
      <c r="L115" s="67">
        <v>3</v>
      </c>
      <c r="M115" s="67">
        <v>2641</v>
      </c>
      <c r="N115" s="67"/>
      <c r="O115" s="67">
        <v>12</v>
      </c>
      <c r="P115" s="67">
        <v>23</v>
      </c>
      <c r="Q115" s="67">
        <v>19</v>
      </c>
    </row>
    <row r="116" spans="1:17" x14ac:dyDescent="0.2">
      <c r="A116" s="338" t="s">
        <v>510</v>
      </c>
      <c r="B116" s="338"/>
      <c r="C116" s="338"/>
      <c r="D116" s="338"/>
      <c r="E116" s="65">
        <f t="shared" si="2"/>
        <v>2920</v>
      </c>
      <c r="F116" s="67">
        <v>2417</v>
      </c>
      <c r="G116" s="67"/>
      <c r="H116" s="67">
        <v>478</v>
      </c>
      <c r="I116" s="67">
        <v>87</v>
      </c>
      <c r="J116" s="67">
        <v>56</v>
      </c>
      <c r="K116" s="67">
        <v>0</v>
      </c>
      <c r="L116" s="67">
        <v>1</v>
      </c>
      <c r="M116" s="67">
        <v>328</v>
      </c>
      <c r="N116" s="67"/>
      <c r="O116" s="67">
        <v>5</v>
      </c>
      <c r="P116" s="67">
        <v>5</v>
      </c>
      <c r="Q116" s="67">
        <v>25</v>
      </c>
    </row>
    <row r="117" spans="1:17" x14ac:dyDescent="0.2">
      <c r="A117" s="338" t="s">
        <v>511</v>
      </c>
      <c r="B117" s="338"/>
      <c r="C117" s="338"/>
      <c r="D117" s="338"/>
      <c r="E117" s="65">
        <f t="shared" si="2"/>
        <v>16898</v>
      </c>
      <c r="F117" s="67">
        <v>8221</v>
      </c>
      <c r="G117" s="67"/>
      <c r="H117" s="67">
        <v>8630</v>
      </c>
      <c r="I117" s="67">
        <v>2657</v>
      </c>
      <c r="J117" s="67">
        <v>270</v>
      </c>
      <c r="K117" s="67">
        <v>14</v>
      </c>
      <c r="L117" s="67">
        <v>4</v>
      </c>
      <c r="M117" s="67">
        <v>5646</v>
      </c>
      <c r="N117" s="67"/>
      <c r="O117" s="67">
        <v>25</v>
      </c>
      <c r="P117" s="67">
        <v>28</v>
      </c>
      <c r="Q117" s="67">
        <v>47</v>
      </c>
    </row>
    <row r="118" spans="1:17" x14ac:dyDescent="0.2">
      <c r="A118" s="338" t="s">
        <v>512</v>
      </c>
      <c r="B118" s="338"/>
      <c r="C118" s="338"/>
      <c r="D118" s="338"/>
      <c r="E118" s="65">
        <f t="shared" si="2"/>
        <v>22585</v>
      </c>
      <c r="F118" s="67">
        <v>9730</v>
      </c>
      <c r="G118" s="67"/>
      <c r="H118" s="67">
        <v>12790</v>
      </c>
      <c r="I118" s="67">
        <v>6754</v>
      </c>
      <c r="J118" s="67">
        <v>212</v>
      </c>
      <c r="K118" s="67">
        <v>5</v>
      </c>
      <c r="L118" s="67">
        <v>211</v>
      </c>
      <c r="M118" s="67">
        <v>4540</v>
      </c>
      <c r="N118" s="67"/>
      <c r="O118" s="67">
        <v>184</v>
      </c>
      <c r="P118" s="67">
        <v>952</v>
      </c>
      <c r="Q118" s="67">
        <v>65</v>
      </c>
    </row>
    <row r="119" spans="1:17" x14ac:dyDescent="0.2">
      <c r="A119" s="338" t="s">
        <v>513</v>
      </c>
      <c r="B119" s="338"/>
      <c r="C119" s="338"/>
      <c r="D119" s="338"/>
      <c r="E119" s="65">
        <f t="shared" si="2"/>
        <v>33941</v>
      </c>
      <c r="F119" s="67">
        <v>14784</v>
      </c>
      <c r="G119" s="67"/>
      <c r="H119" s="67">
        <v>18777</v>
      </c>
      <c r="I119" s="67">
        <v>8706</v>
      </c>
      <c r="J119" s="67">
        <v>853</v>
      </c>
      <c r="K119" s="67">
        <v>20</v>
      </c>
      <c r="L119" s="67">
        <v>70</v>
      </c>
      <c r="M119" s="67">
        <v>8765</v>
      </c>
      <c r="N119" s="67"/>
      <c r="O119" s="67">
        <v>318</v>
      </c>
      <c r="P119" s="67">
        <v>192</v>
      </c>
      <c r="Q119" s="67">
        <v>380</v>
      </c>
    </row>
    <row r="120" spans="1:17" x14ac:dyDescent="0.2">
      <c r="A120" s="338" t="s">
        <v>514</v>
      </c>
      <c r="B120" s="338"/>
      <c r="C120" s="338"/>
      <c r="D120" s="338"/>
      <c r="E120" s="65">
        <f t="shared" si="2"/>
        <v>101358</v>
      </c>
      <c r="F120" s="67">
        <v>41292</v>
      </c>
      <c r="G120" s="67"/>
      <c r="H120" s="67">
        <v>59259</v>
      </c>
      <c r="I120" s="67">
        <v>26156</v>
      </c>
      <c r="J120" s="67">
        <v>6114</v>
      </c>
      <c r="K120" s="67">
        <v>175</v>
      </c>
      <c r="L120" s="67">
        <v>1027</v>
      </c>
      <c r="M120" s="67">
        <v>24587</v>
      </c>
      <c r="N120" s="67"/>
      <c r="O120" s="67">
        <v>390</v>
      </c>
      <c r="P120" s="67">
        <v>1431</v>
      </c>
      <c r="Q120" s="67">
        <v>807</v>
      </c>
    </row>
    <row r="121" spans="1:17" x14ac:dyDescent="0.2">
      <c r="A121" s="338" t="s">
        <v>515</v>
      </c>
      <c r="B121" s="338"/>
      <c r="C121" s="338"/>
      <c r="D121" s="338"/>
      <c r="E121" s="65">
        <f t="shared" si="2"/>
        <v>11808</v>
      </c>
      <c r="F121" s="67">
        <v>5166</v>
      </c>
      <c r="G121" s="67"/>
      <c r="H121" s="67">
        <v>6589</v>
      </c>
      <c r="I121" s="67">
        <v>647</v>
      </c>
      <c r="J121" s="67">
        <v>90</v>
      </c>
      <c r="K121" s="67">
        <v>9</v>
      </c>
      <c r="L121" s="67">
        <v>5</v>
      </c>
      <c r="M121" s="67">
        <v>5829</v>
      </c>
      <c r="N121" s="67"/>
      <c r="O121" s="67">
        <v>8</v>
      </c>
      <c r="P121" s="67">
        <v>13</v>
      </c>
      <c r="Q121" s="67">
        <v>53</v>
      </c>
    </row>
    <row r="122" spans="1:17" x14ac:dyDescent="0.2">
      <c r="A122" s="338" t="s">
        <v>516</v>
      </c>
      <c r="B122" s="338"/>
      <c r="C122" s="338"/>
      <c r="D122" s="338"/>
      <c r="E122" s="65">
        <f t="shared" si="2"/>
        <v>17333</v>
      </c>
      <c r="F122" s="67">
        <v>6516</v>
      </c>
      <c r="G122" s="67"/>
      <c r="H122" s="67">
        <v>10789</v>
      </c>
      <c r="I122" s="67">
        <v>2569</v>
      </c>
      <c r="J122" s="67">
        <v>377</v>
      </c>
      <c r="K122" s="67">
        <v>69</v>
      </c>
      <c r="L122" s="67">
        <v>37</v>
      </c>
      <c r="M122" s="67">
        <v>7697</v>
      </c>
      <c r="N122" s="67"/>
      <c r="O122" s="67">
        <v>39</v>
      </c>
      <c r="P122" s="67">
        <v>59</v>
      </c>
      <c r="Q122" s="67">
        <v>28</v>
      </c>
    </row>
    <row r="123" spans="1:17" x14ac:dyDescent="0.2">
      <c r="A123" s="338" t="s">
        <v>517</v>
      </c>
      <c r="B123" s="338"/>
      <c r="C123" s="338"/>
      <c r="D123" s="338"/>
      <c r="E123" s="65">
        <f t="shared" si="2"/>
        <v>59126</v>
      </c>
      <c r="F123" s="67">
        <v>20078</v>
      </c>
      <c r="G123" s="67"/>
      <c r="H123" s="67">
        <v>38686</v>
      </c>
      <c r="I123" s="67">
        <v>24828</v>
      </c>
      <c r="J123" s="67">
        <v>2091</v>
      </c>
      <c r="K123" s="67">
        <v>129</v>
      </c>
      <c r="L123" s="67">
        <v>1716</v>
      </c>
      <c r="M123" s="67">
        <v>9070</v>
      </c>
      <c r="N123" s="67"/>
      <c r="O123" s="67">
        <v>695</v>
      </c>
      <c r="P123" s="67">
        <v>454</v>
      </c>
      <c r="Q123" s="67">
        <v>362</v>
      </c>
    </row>
    <row r="124" spans="1:17" x14ac:dyDescent="0.2">
      <c r="A124" s="338" t="s">
        <v>518</v>
      </c>
      <c r="B124" s="338"/>
      <c r="C124" s="338"/>
      <c r="D124" s="338"/>
      <c r="E124" s="65">
        <f t="shared" si="2"/>
        <v>4429</v>
      </c>
      <c r="F124" s="67">
        <v>2268</v>
      </c>
      <c r="G124" s="67"/>
      <c r="H124" s="67">
        <v>2154</v>
      </c>
      <c r="I124" s="67">
        <v>296</v>
      </c>
      <c r="J124" s="67">
        <v>32</v>
      </c>
      <c r="K124" s="67">
        <v>0</v>
      </c>
      <c r="L124" s="67">
        <v>2</v>
      </c>
      <c r="M124" s="67">
        <v>1824</v>
      </c>
      <c r="N124" s="67"/>
      <c r="O124" s="67">
        <v>1</v>
      </c>
      <c r="P124" s="67">
        <v>3</v>
      </c>
      <c r="Q124" s="67">
        <v>7</v>
      </c>
    </row>
    <row r="125" spans="1:17" x14ac:dyDescent="0.2">
      <c r="A125" s="338" t="s">
        <v>519</v>
      </c>
      <c r="B125" s="338"/>
      <c r="C125" s="338"/>
      <c r="D125" s="338"/>
      <c r="E125" s="65">
        <f t="shared" si="2"/>
        <v>157840</v>
      </c>
      <c r="F125" s="67">
        <v>51552</v>
      </c>
      <c r="G125" s="67"/>
      <c r="H125" s="67">
        <v>105126</v>
      </c>
      <c r="I125" s="67">
        <v>38744</v>
      </c>
      <c r="J125" s="67">
        <v>5214</v>
      </c>
      <c r="K125" s="67">
        <v>234</v>
      </c>
      <c r="L125" s="67">
        <v>30126</v>
      </c>
      <c r="M125" s="67">
        <v>30336</v>
      </c>
      <c r="N125" s="67"/>
      <c r="O125" s="67">
        <v>541</v>
      </c>
      <c r="P125" s="67">
        <v>1113</v>
      </c>
      <c r="Q125" s="67">
        <v>1162</v>
      </c>
    </row>
    <row r="126" spans="1:17" x14ac:dyDescent="0.2">
      <c r="A126" s="338" t="s">
        <v>520</v>
      </c>
      <c r="B126" s="338"/>
      <c r="C126" s="338"/>
      <c r="D126" s="338"/>
      <c r="E126" s="65">
        <f t="shared" si="2"/>
        <v>62919</v>
      </c>
      <c r="F126" s="67">
        <v>24101</v>
      </c>
      <c r="G126" s="67"/>
      <c r="H126" s="67">
        <v>38673</v>
      </c>
      <c r="I126" s="67">
        <v>8082</v>
      </c>
      <c r="J126" s="67">
        <v>4244</v>
      </c>
      <c r="K126" s="67">
        <v>129</v>
      </c>
      <c r="L126" s="67">
        <v>151</v>
      </c>
      <c r="M126" s="67">
        <v>26118</v>
      </c>
      <c r="N126" s="67"/>
      <c r="O126" s="67">
        <v>120</v>
      </c>
      <c r="P126" s="67">
        <v>442</v>
      </c>
      <c r="Q126" s="67">
        <v>145</v>
      </c>
    </row>
    <row r="127" spans="1:17" x14ac:dyDescent="0.2">
      <c r="A127" s="338" t="s">
        <v>521</v>
      </c>
      <c r="B127" s="338"/>
      <c r="C127" s="338"/>
      <c r="D127" s="338"/>
      <c r="E127" s="65">
        <f t="shared" si="2"/>
        <v>10387</v>
      </c>
      <c r="F127" s="67">
        <v>4006</v>
      </c>
      <c r="G127" s="67"/>
      <c r="H127" s="67">
        <v>6331</v>
      </c>
      <c r="I127" s="67">
        <v>27</v>
      </c>
      <c r="J127" s="67">
        <v>25</v>
      </c>
      <c r="K127" s="67">
        <v>2</v>
      </c>
      <c r="L127" s="67">
        <v>10</v>
      </c>
      <c r="M127" s="67">
        <v>6250</v>
      </c>
      <c r="N127" s="67"/>
      <c r="O127" s="67">
        <v>19</v>
      </c>
      <c r="P127" s="67">
        <v>7</v>
      </c>
      <c r="Q127" s="67">
        <v>50</v>
      </c>
    </row>
    <row r="128" spans="1:17" x14ac:dyDescent="0.2">
      <c r="A128" s="338" t="s">
        <v>522</v>
      </c>
      <c r="B128" s="338"/>
      <c r="C128" s="338"/>
      <c r="D128" s="338"/>
      <c r="E128" s="65">
        <f t="shared" si="2"/>
        <v>16120</v>
      </c>
      <c r="F128" s="67">
        <v>4667</v>
      </c>
      <c r="G128" s="67"/>
      <c r="H128" s="67">
        <v>11349</v>
      </c>
      <c r="I128" s="67">
        <v>1774</v>
      </c>
      <c r="J128" s="67">
        <v>366</v>
      </c>
      <c r="K128" s="67">
        <v>12</v>
      </c>
      <c r="L128" s="67">
        <v>2704</v>
      </c>
      <c r="M128" s="67">
        <v>6381</v>
      </c>
      <c r="N128" s="67"/>
      <c r="O128" s="67">
        <v>42</v>
      </c>
      <c r="P128" s="67">
        <v>139</v>
      </c>
      <c r="Q128" s="67">
        <v>104</v>
      </c>
    </row>
    <row r="129" spans="1:17" ht="22.5" customHeight="1" x14ac:dyDescent="0.2">
      <c r="A129" s="339" t="s">
        <v>523</v>
      </c>
      <c r="B129" s="338"/>
      <c r="C129" s="338"/>
      <c r="D129" s="338"/>
      <c r="E129" s="298">
        <f t="shared" si="2"/>
        <v>27094</v>
      </c>
      <c r="F129" s="299">
        <v>4436</v>
      </c>
      <c r="G129" s="299"/>
      <c r="H129" s="299">
        <v>21970</v>
      </c>
      <c r="I129" s="299">
        <v>3414</v>
      </c>
      <c r="J129" s="299">
        <v>413</v>
      </c>
      <c r="K129" s="299">
        <v>66</v>
      </c>
      <c r="L129" s="299">
        <v>12940</v>
      </c>
      <c r="M129" s="299">
        <v>5063</v>
      </c>
      <c r="N129" s="299"/>
      <c r="O129" s="299">
        <v>79</v>
      </c>
      <c r="P129" s="299">
        <v>158</v>
      </c>
      <c r="Q129" s="299">
        <v>688</v>
      </c>
    </row>
    <row r="130" spans="1:17" x14ac:dyDescent="0.2">
      <c r="A130" s="338" t="s">
        <v>524</v>
      </c>
      <c r="B130" s="338"/>
      <c r="C130" s="338"/>
      <c r="D130" s="338"/>
      <c r="E130" s="65">
        <f t="shared" si="2"/>
        <v>20255</v>
      </c>
      <c r="F130" s="67">
        <v>13054</v>
      </c>
      <c r="G130" s="67"/>
      <c r="H130" s="67">
        <v>7167</v>
      </c>
      <c r="I130" s="67">
        <v>3792</v>
      </c>
      <c r="J130" s="67">
        <v>943</v>
      </c>
      <c r="K130" s="67">
        <v>6</v>
      </c>
      <c r="L130" s="67">
        <v>26</v>
      </c>
      <c r="M130" s="67">
        <v>2406</v>
      </c>
      <c r="N130" s="67"/>
      <c r="O130" s="67">
        <v>53</v>
      </c>
      <c r="P130" s="67">
        <v>41</v>
      </c>
      <c r="Q130" s="67">
        <v>34</v>
      </c>
    </row>
    <row r="131" spans="1:17" x14ac:dyDescent="0.2">
      <c r="A131" s="338" t="s">
        <v>525</v>
      </c>
      <c r="B131" s="338"/>
      <c r="C131" s="338"/>
      <c r="D131" s="338"/>
      <c r="E131" s="65">
        <f t="shared" si="2"/>
        <v>4507</v>
      </c>
      <c r="F131" s="67">
        <v>1317</v>
      </c>
      <c r="G131" s="67"/>
      <c r="H131" s="67">
        <v>3154</v>
      </c>
      <c r="I131" s="67">
        <v>634</v>
      </c>
      <c r="J131" s="67">
        <v>66</v>
      </c>
      <c r="K131" s="67">
        <v>6</v>
      </c>
      <c r="L131" s="67">
        <v>12</v>
      </c>
      <c r="M131" s="67">
        <v>2128</v>
      </c>
      <c r="N131" s="67"/>
      <c r="O131" s="67">
        <v>14</v>
      </c>
      <c r="P131" s="67">
        <v>304</v>
      </c>
      <c r="Q131" s="67">
        <v>36</v>
      </c>
    </row>
    <row r="132" spans="1:17" x14ac:dyDescent="0.2">
      <c r="A132" s="338" t="s">
        <v>526</v>
      </c>
      <c r="B132" s="338"/>
      <c r="C132" s="338"/>
      <c r="D132" s="338"/>
      <c r="E132" s="65">
        <f t="shared" si="2"/>
        <v>27548</v>
      </c>
      <c r="F132" s="67">
        <v>8466</v>
      </c>
      <c r="G132" s="67"/>
      <c r="H132" s="67">
        <v>18520</v>
      </c>
      <c r="I132" s="67">
        <v>4306</v>
      </c>
      <c r="J132" s="67">
        <v>2478</v>
      </c>
      <c r="K132" s="67">
        <v>31</v>
      </c>
      <c r="L132" s="67">
        <v>3951</v>
      </c>
      <c r="M132" s="67">
        <v>7565</v>
      </c>
      <c r="N132" s="67"/>
      <c r="O132" s="67">
        <v>236</v>
      </c>
      <c r="P132" s="67">
        <v>247</v>
      </c>
      <c r="Q132" s="67">
        <v>562</v>
      </c>
    </row>
    <row r="133" spans="1:17" x14ac:dyDescent="0.2">
      <c r="A133" s="338" t="s">
        <v>527</v>
      </c>
      <c r="B133" s="338"/>
      <c r="C133" s="338"/>
      <c r="D133" s="338"/>
      <c r="E133" s="65">
        <f t="shared" si="2"/>
        <v>9974</v>
      </c>
      <c r="F133" s="67">
        <v>5495</v>
      </c>
      <c r="G133" s="67"/>
      <c r="H133" s="67">
        <v>4451</v>
      </c>
      <c r="I133" s="67">
        <v>1019</v>
      </c>
      <c r="J133" s="67">
        <v>731</v>
      </c>
      <c r="K133" s="67">
        <v>2</v>
      </c>
      <c r="L133" s="67">
        <v>47</v>
      </c>
      <c r="M133" s="67">
        <v>2450</v>
      </c>
      <c r="N133" s="67"/>
      <c r="O133" s="67">
        <v>27</v>
      </c>
      <c r="P133" s="67">
        <v>194</v>
      </c>
      <c r="Q133" s="67">
        <v>28</v>
      </c>
    </row>
    <row r="134" spans="1:17" x14ac:dyDescent="0.2">
      <c r="A134" s="338" t="s">
        <v>528</v>
      </c>
      <c r="B134" s="338"/>
      <c r="C134" s="338"/>
      <c r="D134" s="338"/>
      <c r="E134" s="65">
        <f t="shared" si="2"/>
        <v>34688</v>
      </c>
      <c r="F134" s="67">
        <v>13151</v>
      </c>
      <c r="G134" s="67"/>
      <c r="H134" s="67">
        <v>21071</v>
      </c>
      <c r="I134" s="67">
        <v>11453</v>
      </c>
      <c r="J134" s="67">
        <v>1382</v>
      </c>
      <c r="K134" s="67">
        <v>36</v>
      </c>
      <c r="L134" s="67">
        <v>222</v>
      </c>
      <c r="M134" s="67">
        <v>7699</v>
      </c>
      <c r="N134" s="67"/>
      <c r="O134" s="67">
        <v>290</v>
      </c>
      <c r="P134" s="67">
        <v>169</v>
      </c>
      <c r="Q134" s="67">
        <v>466</v>
      </c>
    </row>
    <row r="135" spans="1:17" x14ac:dyDescent="0.2">
      <c r="A135" s="338" t="s">
        <v>529</v>
      </c>
      <c r="B135" s="338"/>
      <c r="C135" s="338"/>
      <c r="D135" s="338"/>
      <c r="E135" s="65">
        <f t="shared" si="2"/>
        <v>14784</v>
      </c>
      <c r="F135" s="67">
        <v>5640</v>
      </c>
      <c r="G135" s="67"/>
      <c r="H135" s="67">
        <v>9064</v>
      </c>
      <c r="I135" s="67">
        <v>2181</v>
      </c>
      <c r="J135" s="67">
        <v>426</v>
      </c>
      <c r="K135" s="67">
        <v>14</v>
      </c>
      <c r="L135" s="67">
        <v>92</v>
      </c>
      <c r="M135" s="67">
        <v>6372</v>
      </c>
      <c r="N135" s="67"/>
      <c r="O135" s="67">
        <v>70</v>
      </c>
      <c r="P135" s="67">
        <v>18</v>
      </c>
      <c r="Q135" s="67">
        <v>80</v>
      </c>
    </row>
    <row r="136" spans="1:17" x14ac:dyDescent="0.2">
      <c r="A136" s="338" t="s">
        <v>530</v>
      </c>
      <c r="B136" s="338"/>
      <c r="C136" s="338"/>
      <c r="D136" s="338"/>
      <c r="E136" s="65">
        <f t="shared" si="2"/>
        <v>22561</v>
      </c>
      <c r="F136" s="67">
        <v>9308</v>
      </c>
      <c r="G136" s="67"/>
      <c r="H136" s="67">
        <v>13215</v>
      </c>
      <c r="I136" s="67">
        <v>5875</v>
      </c>
      <c r="J136" s="67">
        <v>391</v>
      </c>
      <c r="K136" s="67">
        <v>8</v>
      </c>
      <c r="L136" s="67">
        <v>16</v>
      </c>
      <c r="M136" s="67">
        <v>5370</v>
      </c>
      <c r="N136" s="67"/>
      <c r="O136" s="67">
        <v>164</v>
      </c>
      <c r="P136" s="67">
        <v>1514</v>
      </c>
      <c r="Q136" s="67">
        <v>38</v>
      </c>
    </row>
    <row r="137" spans="1:17" x14ac:dyDescent="0.2">
      <c r="A137" s="338" t="s">
        <v>531</v>
      </c>
      <c r="B137" s="338"/>
      <c r="C137" s="338"/>
      <c r="D137" s="338"/>
      <c r="E137" s="65">
        <f t="shared" si="2"/>
        <v>120995</v>
      </c>
      <c r="F137" s="67">
        <v>36721</v>
      </c>
      <c r="G137" s="67"/>
      <c r="H137" s="67">
        <v>81940</v>
      </c>
      <c r="I137" s="67">
        <v>56691</v>
      </c>
      <c r="J137" s="67">
        <v>8922</v>
      </c>
      <c r="K137" s="67">
        <v>97</v>
      </c>
      <c r="L137" s="67">
        <v>704</v>
      </c>
      <c r="M137" s="67">
        <v>13806</v>
      </c>
      <c r="N137" s="67"/>
      <c r="O137" s="67">
        <v>2430</v>
      </c>
      <c r="P137" s="67">
        <v>714</v>
      </c>
      <c r="Q137" s="67">
        <v>2334</v>
      </c>
    </row>
    <row r="138" spans="1:17" x14ac:dyDescent="0.2">
      <c r="A138" s="338" t="s">
        <v>532</v>
      </c>
      <c r="B138" s="338"/>
      <c r="C138" s="338"/>
      <c r="D138" s="338"/>
      <c r="E138" s="65">
        <f t="shared" si="2"/>
        <v>5250</v>
      </c>
      <c r="F138" s="67">
        <v>2306</v>
      </c>
      <c r="G138" s="67"/>
      <c r="H138" s="67">
        <v>2933</v>
      </c>
      <c r="I138" s="67">
        <v>1193</v>
      </c>
      <c r="J138" s="67">
        <v>144</v>
      </c>
      <c r="K138" s="67">
        <v>4</v>
      </c>
      <c r="L138" s="67">
        <v>12</v>
      </c>
      <c r="M138" s="67">
        <v>1360</v>
      </c>
      <c r="N138" s="67"/>
      <c r="O138" s="67">
        <v>1</v>
      </c>
      <c r="P138" s="67">
        <v>235</v>
      </c>
      <c r="Q138" s="67">
        <v>11</v>
      </c>
    </row>
    <row r="139" spans="1:17" x14ac:dyDescent="0.2">
      <c r="A139" s="338" t="s">
        <v>533</v>
      </c>
      <c r="B139" s="338"/>
      <c r="C139" s="338"/>
      <c r="D139" s="338"/>
      <c r="E139" s="65">
        <f t="shared" si="2"/>
        <v>14965</v>
      </c>
      <c r="F139" s="67">
        <v>5403</v>
      </c>
      <c r="G139" s="67"/>
      <c r="H139" s="67">
        <v>9517</v>
      </c>
      <c r="I139" s="67">
        <v>2665</v>
      </c>
      <c r="J139" s="67">
        <v>139</v>
      </c>
      <c r="K139" s="67">
        <v>119</v>
      </c>
      <c r="L139" s="67">
        <v>221</v>
      </c>
      <c r="M139" s="67">
        <v>6458</v>
      </c>
      <c r="N139" s="67"/>
      <c r="O139" s="67">
        <v>15</v>
      </c>
      <c r="P139" s="67">
        <v>19</v>
      </c>
      <c r="Q139" s="67">
        <v>45</v>
      </c>
    </row>
    <row r="140" spans="1:17" x14ac:dyDescent="0.2">
      <c r="A140" s="339" t="s">
        <v>534</v>
      </c>
      <c r="B140" s="338"/>
      <c r="C140" s="338"/>
      <c r="D140" s="338"/>
      <c r="E140" s="65">
        <f t="shared" ref="E140:E202" si="3">SUM(F140+H140+Q140)</f>
        <v>23276</v>
      </c>
      <c r="F140" s="67">
        <v>6719</v>
      </c>
      <c r="G140" s="67"/>
      <c r="H140" s="67">
        <v>16282</v>
      </c>
      <c r="I140" s="67">
        <v>2370</v>
      </c>
      <c r="J140" s="67">
        <v>883</v>
      </c>
      <c r="K140" s="67">
        <v>17</v>
      </c>
      <c r="L140" s="67">
        <v>161</v>
      </c>
      <c r="M140" s="67">
        <v>12600</v>
      </c>
      <c r="N140" s="67"/>
      <c r="O140" s="67">
        <v>136</v>
      </c>
      <c r="P140" s="67">
        <v>208</v>
      </c>
      <c r="Q140" s="67">
        <v>275</v>
      </c>
    </row>
    <row r="141" spans="1:17" x14ac:dyDescent="0.2">
      <c r="A141" s="338" t="s">
        <v>535</v>
      </c>
      <c r="B141" s="338"/>
      <c r="C141" s="338"/>
      <c r="D141" s="338"/>
      <c r="E141" s="65">
        <f t="shared" si="3"/>
        <v>15909</v>
      </c>
      <c r="F141" s="67">
        <v>8014</v>
      </c>
      <c r="G141" s="67"/>
      <c r="H141" s="67">
        <v>7875</v>
      </c>
      <c r="I141" s="67">
        <v>582</v>
      </c>
      <c r="J141" s="67">
        <v>225</v>
      </c>
      <c r="K141" s="67">
        <v>33</v>
      </c>
      <c r="L141" s="67">
        <v>43</v>
      </c>
      <c r="M141" s="67">
        <v>6994</v>
      </c>
      <c r="N141" s="67"/>
      <c r="O141" s="67">
        <v>7</v>
      </c>
      <c r="P141" s="67">
        <v>8</v>
      </c>
      <c r="Q141" s="67">
        <v>20</v>
      </c>
    </row>
    <row r="142" spans="1:17" x14ac:dyDescent="0.2">
      <c r="A142" s="338" t="s">
        <v>536</v>
      </c>
      <c r="B142" s="338"/>
      <c r="C142" s="338"/>
      <c r="D142" s="338"/>
      <c r="E142" s="65">
        <f t="shared" si="3"/>
        <v>97290</v>
      </c>
      <c r="F142" s="67">
        <v>32186</v>
      </c>
      <c r="G142" s="67"/>
      <c r="H142" s="67">
        <v>64627</v>
      </c>
      <c r="I142" s="67">
        <v>27999</v>
      </c>
      <c r="J142" s="67">
        <v>4850</v>
      </c>
      <c r="K142" s="67">
        <v>206</v>
      </c>
      <c r="L142" s="67">
        <v>2063</v>
      </c>
      <c r="M142" s="67">
        <v>29183</v>
      </c>
      <c r="N142" s="67"/>
      <c r="O142" s="67">
        <v>369</v>
      </c>
      <c r="P142" s="67">
        <v>617</v>
      </c>
      <c r="Q142" s="67">
        <v>477</v>
      </c>
    </row>
    <row r="143" spans="1:17" x14ac:dyDescent="0.2">
      <c r="A143" s="338" t="s">
        <v>537</v>
      </c>
      <c r="B143" s="338"/>
      <c r="C143" s="338"/>
      <c r="D143" s="338"/>
      <c r="E143" s="65">
        <f t="shared" si="3"/>
        <v>158599</v>
      </c>
      <c r="F143" s="67">
        <v>87084</v>
      </c>
      <c r="G143" s="67"/>
      <c r="H143" s="67">
        <v>69879</v>
      </c>
      <c r="I143" s="67">
        <v>23175</v>
      </c>
      <c r="J143" s="67">
        <v>6604</v>
      </c>
      <c r="K143" s="67">
        <v>191</v>
      </c>
      <c r="L143" s="67">
        <v>2816</v>
      </c>
      <c r="M143" s="67">
        <v>30864</v>
      </c>
      <c r="N143" s="67"/>
      <c r="O143" s="67">
        <v>494</v>
      </c>
      <c r="P143" s="67">
        <v>6235</v>
      </c>
      <c r="Q143" s="67">
        <v>1636</v>
      </c>
    </row>
    <row r="144" spans="1:17" x14ac:dyDescent="0.2">
      <c r="A144" s="338" t="s">
        <v>538</v>
      </c>
      <c r="B144" s="338"/>
      <c r="C144" s="338"/>
      <c r="D144" s="338"/>
      <c r="E144" s="65">
        <f t="shared" si="3"/>
        <v>29165</v>
      </c>
      <c r="F144" s="67">
        <v>9326</v>
      </c>
      <c r="G144" s="67"/>
      <c r="H144" s="67">
        <v>19803</v>
      </c>
      <c r="I144" s="67">
        <v>12652</v>
      </c>
      <c r="J144" s="67">
        <v>405</v>
      </c>
      <c r="K144" s="67">
        <v>17</v>
      </c>
      <c r="L144" s="67">
        <v>12</v>
      </c>
      <c r="M144" s="67">
        <v>6318</v>
      </c>
      <c r="N144" s="67"/>
      <c r="O144" s="67">
        <v>43</v>
      </c>
      <c r="P144" s="67">
        <v>585</v>
      </c>
      <c r="Q144" s="67">
        <v>36</v>
      </c>
    </row>
    <row r="145" spans="1:17" x14ac:dyDescent="0.2">
      <c r="A145" s="338" t="s">
        <v>539</v>
      </c>
      <c r="B145" s="338"/>
      <c r="C145" s="338"/>
      <c r="D145" s="338"/>
      <c r="E145" s="65">
        <f t="shared" si="3"/>
        <v>32576</v>
      </c>
      <c r="F145" s="67">
        <v>13555</v>
      </c>
      <c r="G145" s="67"/>
      <c r="H145" s="67">
        <v>18926</v>
      </c>
      <c r="I145" s="67">
        <v>12804</v>
      </c>
      <c r="J145" s="67">
        <v>728</v>
      </c>
      <c r="K145" s="67">
        <v>16</v>
      </c>
      <c r="L145" s="67">
        <v>277</v>
      </c>
      <c r="M145" s="67">
        <v>4645</v>
      </c>
      <c r="N145" s="67"/>
      <c r="O145" s="67">
        <v>126</v>
      </c>
      <c r="P145" s="67">
        <v>428</v>
      </c>
      <c r="Q145" s="67">
        <v>95</v>
      </c>
    </row>
    <row r="146" spans="1:17" x14ac:dyDescent="0.2">
      <c r="A146" s="338" t="s">
        <v>540</v>
      </c>
      <c r="B146" s="338"/>
      <c r="C146" s="338"/>
      <c r="D146" s="338"/>
      <c r="E146" s="65">
        <f t="shared" si="3"/>
        <v>68982</v>
      </c>
      <c r="F146" s="67">
        <v>34588</v>
      </c>
      <c r="G146" s="67"/>
      <c r="H146" s="67">
        <v>31828</v>
      </c>
      <c r="I146" s="67">
        <v>11447</v>
      </c>
      <c r="J146" s="67">
        <v>2428</v>
      </c>
      <c r="K146" s="67">
        <v>92</v>
      </c>
      <c r="L146" s="67">
        <v>286</v>
      </c>
      <c r="M146" s="67">
        <v>16974</v>
      </c>
      <c r="N146" s="67"/>
      <c r="O146" s="67">
        <v>252</v>
      </c>
      <c r="P146" s="67">
        <v>628</v>
      </c>
      <c r="Q146" s="67">
        <v>2566</v>
      </c>
    </row>
    <row r="147" spans="1:17" x14ac:dyDescent="0.2">
      <c r="A147" s="338" t="s">
        <v>541</v>
      </c>
      <c r="B147" s="338"/>
      <c r="C147" s="338"/>
      <c r="D147" s="338"/>
      <c r="E147" s="65">
        <f t="shared" si="3"/>
        <v>17888</v>
      </c>
      <c r="F147" s="67">
        <v>3947</v>
      </c>
      <c r="G147" s="67"/>
      <c r="H147" s="67">
        <v>13825</v>
      </c>
      <c r="I147" s="67">
        <v>3029</v>
      </c>
      <c r="J147" s="67">
        <v>1029</v>
      </c>
      <c r="K147" s="67">
        <v>16</v>
      </c>
      <c r="L147" s="67">
        <v>61</v>
      </c>
      <c r="M147" s="67">
        <v>9168</v>
      </c>
      <c r="N147" s="67"/>
      <c r="O147" s="67">
        <v>539</v>
      </c>
      <c r="P147" s="67">
        <v>72</v>
      </c>
      <c r="Q147" s="67">
        <v>116</v>
      </c>
    </row>
    <row r="148" spans="1:17" x14ac:dyDescent="0.2">
      <c r="A148" s="338" t="s">
        <v>542</v>
      </c>
      <c r="B148" s="338"/>
      <c r="C148" s="338"/>
      <c r="D148" s="338"/>
      <c r="E148" s="65">
        <f t="shared" si="3"/>
        <v>40984</v>
      </c>
      <c r="F148" s="67">
        <v>23068</v>
      </c>
      <c r="G148" s="67"/>
      <c r="H148" s="67">
        <v>17660</v>
      </c>
      <c r="I148" s="67">
        <v>1999</v>
      </c>
      <c r="J148" s="67">
        <v>1410</v>
      </c>
      <c r="K148" s="67">
        <v>149</v>
      </c>
      <c r="L148" s="67">
        <v>35</v>
      </c>
      <c r="M148" s="67">
        <v>13059</v>
      </c>
      <c r="N148" s="67"/>
      <c r="O148" s="67">
        <v>76</v>
      </c>
      <c r="P148" s="67">
        <v>980</v>
      </c>
      <c r="Q148" s="67">
        <v>256</v>
      </c>
    </row>
    <row r="149" spans="1:17" x14ac:dyDescent="0.2">
      <c r="A149" s="338" t="s">
        <v>543</v>
      </c>
      <c r="B149" s="338"/>
      <c r="C149" s="338"/>
      <c r="D149" s="338"/>
      <c r="E149" s="65">
        <f t="shared" si="3"/>
        <v>193311</v>
      </c>
      <c r="F149" s="67">
        <v>59060</v>
      </c>
      <c r="G149" s="67"/>
      <c r="H149" s="67">
        <v>128125</v>
      </c>
      <c r="I149" s="67">
        <v>64323</v>
      </c>
      <c r="J149" s="67">
        <v>8478</v>
      </c>
      <c r="K149" s="67">
        <v>322</v>
      </c>
      <c r="L149" s="67">
        <v>31273</v>
      </c>
      <c r="M149" s="67">
        <v>21602</v>
      </c>
      <c r="N149" s="67"/>
      <c r="O149" s="67">
        <v>2276</v>
      </c>
      <c r="P149" s="67">
        <v>1557</v>
      </c>
      <c r="Q149" s="67">
        <v>6126</v>
      </c>
    </row>
    <row r="150" spans="1:17" x14ac:dyDescent="0.2">
      <c r="A150" s="338" t="s">
        <v>544</v>
      </c>
      <c r="B150" s="338"/>
      <c r="C150" s="338"/>
      <c r="D150" s="338"/>
      <c r="E150" s="65">
        <f t="shared" si="3"/>
        <v>55358</v>
      </c>
      <c r="F150" s="67">
        <v>19920</v>
      </c>
      <c r="G150" s="67"/>
      <c r="H150" s="67">
        <v>35181</v>
      </c>
      <c r="I150" s="67">
        <v>17646</v>
      </c>
      <c r="J150" s="67">
        <v>1677</v>
      </c>
      <c r="K150" s="67">
        <v>32</v>
      </c>
      <c r="L150" s="67">
        <v>4637</v>
      </c>
      <c r="M150" s="67">
        <v>9982</v>
      </c>
      <c r="N150" s="67"/>
      <c r="O150" s="67">
        <v>125</v>
      </c>
      <c r="P150" s="67">
        <v>1509</v>
      </c>
      <c r="Q150" s="67">
        <v>257</v>
      </c>
    </row>
    <row r="151" spans="1:17" x14ac:dyDescent="0.2">
      <c r="A151" s="338" t="s">
        <v>545</v>
      </c>
      <c r="B151" s="338"/>
      <c r="C151" s="338"/>
      <c r="D151" s="338"/>
      <c r="E151" s="65">
        <f t="shared" si="3"/>
        <v>21603</v>
      </c>
      <c r="F151" s="67">
        <v>9680</v>
      </c>
      <c r="G151" s="67"/>
      <c r="H151" s="67">
        <v>11754</v>
      </c>
      <c r="I151" s="67">
        <v>7393</v>
      </c>
      <c r="J151" s="67">
        <v>673</v>
      </c>
      <c r="K151" s="67">
        <v>14</v>
      </c>
      <c r="L151" s="67">
        <v>65</v>
      </c>
      <c r="M151" s="67">
        <v>3368</v>
      </c>
      <c r="N151" s="67"/>
      <c r="O151" s="67">
        <v>31</v>
      </c>
      <c r="P151" s="67">
        <v>324</v>
      </c>
      <c r="Q151" s="67">
        <v>169</v>
      </c>
    </row>
    <row r="152" spans="1:17" x14ac:dyDescent="0.2">
      <c r="A152" s="338" t="s">
        <v>546</v>
      </c>
      <c r="B152" s="338"/>
      <c r="C152" s="338"/>
      <c r="D152" s="338"/>
      <c r="E152" s="65">
        <f t="shared" si="3"/>
        <v>20245</v>
      </c>
      <c r="F152" s="67">
        <v>11383</v>
      </c>
      <c r="G152" s="67"/>
      <c r="H152" s="67">
        <v>8791</v>
      </c>
      <c r="I152" s="67">
        <v>3005</v>
      </c>
      <c r="J152" s="67">
        <v>940</v>
      </c>
      <c r="K152" s="67">
        <v>9</v>
      </c>
      <c r="L152" s="67">
        <v>5</v>
      </c>
      <c r="M152" s="67">
        <v>4675</v>
      </c>
      <c r="N152" s="67"/>
      <c r="O152" s="67">
        <v>150</v>
      </c>
      <c r="P152" s="67">
        <v>60</v>
      </c>
      <c r="Q152" s="67">
        <v>71</v>
      </c>
    </row>
    <row r="153" spans="1:17" x14ac:dyDescent="0.2">
      <c r="A153" s="338" t="s">
        <v>547</v>
      </c>
      <c r="B153" s="338"/>
      <c r="C153" s="338"/>
      <c r="D153" s="338"/>
      <c r="E153" s="65">
        <f t="shared" si="3"/>
        <v>7023</v>
      </c>
      <c r="F153" s="67">
        <v>3524</v>
      </c>
      <c r="G153" s="67"/>
      <c r="H153" s="67">
        <v>3470</v>
      </c>
      <c r="I153" s="67">
        <v>1259</v>
      </c>
      <c r="J153" s="67">
        <v>211</v>
      </c>
      <c r="K153" s="67">
        <v>13</v>
      </c>
      <c r="L153" s="67">
        <v>21</v>
      </c>
      <c r="M153" s="67">
        <v>1786</v>
      </c>
      <c r="N153" s="67"/>
      <c r="O153" s="67">
        <v>58</v>
      </c>
      <c r="P153" s="67">
        <v>126</v>
      </c>
      <c r="Q153" s="67">
        <v>29</v>
      </c>
    </row>
    <row r="154" spans="1:17" x14ac:dyDescent="0.2">
      <c r="A154" s="338" t="s">
        <v>548</v>
      </c>
      <c r="B154" s="338"/>
      <c r="C154" s="338"/>
      <c r="D154" s="338"/>
      <c r="E154" s="65">
        <f t="shared" si="3"/>
        <v>40634</v>
      </c>
      <c r="F154" s="67">
        <v>13055</v>
      </c>
      <c r="G154" s="67"/>
      <c r="H154" s="67">
        <v>26744</v>
      </c>
      <c r="I154" s="67">
        <v>17752</v>
      </c>
      <c r="J154" s="67">
        <v>2532</v>
      </c>
      <c r="K154" s="67">
        <v>49</v>
      </c>
      <c r="L154" s="67">
        <v>159</v>
      </c>
      <c r="M154" s="67">
        <v>6051</v>
      </c>
      <c r="N154" s="67"/>
      <c r="O154" s="67">
        <v>445</v>
      </c>
      <c r="P154" s="67">
        <v>142</v>
      </c>
      <c r="Q154" s="67">
        <v>835</v>
      </c>
    </row>
    <row r="155" spans="1:17" x14ac:dyDescent="0.2">
      <c r="A155" s="338" t="s">
        <v>549</v>
      </c>
      <c r="B155" s="338"/>
      <c r="C155" s="338"/>
      <c r="D155" s="338"/>
      <c r="E155" s="65">
        <f t="shared" si="3"/>
        <v>5908</v>
      </c>
      <c r="F155" s="67">
        <v>1866</v>
      </c>
      <c r="G155" s="67"/>
      <c r="H155" s="67">
        <v>3988</v>
      </c>
      <c r="I155" s="67">
        <v>2498</v>
      </c>
      <c r="J155" s="67">
        <v>82</v>
      </c>
      <c r="K155" s="67">
        <v>2</v>
      </c>
      <c r="L155" s="67">
        <v>4</v>
      </c>
      <c r="M155" s="67">
        <v>1319</v>
      </c>
      <c r="N155" s="67"/>
      <c r="O155" s="67">
        <v>8</v>
      </c>
      <c r="P155" s="67">
        <v>105</v>
      </c>
      <c r="Q155" s="67">
        <v>54</v>
      </c>
    </row>
    <row r="156" spans="1:17" x14ac:dyDescent="0.2">
      <c r="A156" s="338" t="s">
        <v>550</v>
      </c>
      <c r="B156" s="338"/>
      <c r="C156" s="338"/>
      <c r="D156" s="338"/>
      <c r="E156" s="65">
        <f t="shared" si="3"/>
        <v>2715</v>
      </c>
      <c r="F156" s="67">
        <v>918</v>
      </c>
      <c r="G156" s="67"/>
      <c r="H156" s="67">
        <v>1764</v>
      </c>
      <c r="I156" s="67">
        <v>92</v>
      </c>
      <c r="J156" s="67">
        <v>11</v>
      </c>
      <c r="K156" s="67">
        <v>1</v>
      </c>
      <c r="L156" s="67">
        <v>0</v>
      </c>
      <c r="M156" s="67">
        <v>1659</v>
      </c>
      <c r="N156" s="67"/>
      <c r="O156" s="67">
        <v>4</v>
      </c>
      <c r="P156" s="67">
        <v>1</v>
      </c>
      <c r="Q156" s="67">
        <v>33</v>
      </c>
    </row>
    <row r="157" spans="1:17" x14ac:dyDescent="0.2">
      <c r="A157" s="338" t="s">
        <v>551</v>
      </c>
      <c r="B157" s="338"/>
      <c r="C157" s="338"/>
      <c r="D157" s="338"/>
      <c r="E157" s="65">
        <f t="shared" si="3"/>
        <v>157364</v>
      </c>
      <c r="F157" s="67">
        <v>64612</v>
      </c>
      <c r="G157" s="67"/>
      <c r="H157" s="67">
        <v>91019</v>
      </c>
      <c r="I157" s="67">
        <v>21205</v>
      </c>
      <c r="J157" s="67">
        <v>4396</v>
      </c>
      <c r="K157" s="67">
        <v>149</v>
      </c>
      <c r="L157" s="67">
        <v>2437</v>
      </c>
      <c r="M157" s="67">
        <v>61449</v>
      </c>
      <c r="N157" s="67"/>
      <c r="O157" s="67">
        <v>649</v>
      </c>
      <c r="P157" s="67">
        <v>1238</v>
      </c>
      <c r="Q157" s="67">
        <v>1733</v>
      </c>
    </row>
    <row r="158" spans="1:17" x14ac:dyDescent="0.2">
      <c r="A158" s="338" t="s">
        <v>552</v>
      </c>
      <c r="B158" s="338"/>
      <c r="C158" s="338"/>
      <c r="D158" s="338"/>
      <c r="E158" s="65">
        <f t="shared" si="3"/>
        <v>33435</v>
      </c>
      <c r="F158" s="67">
        <v>16802</v>
      </c>
      <c r="G158" s="67"/>
      <c r="H158" s="67">
        <v>16535</v>
      </c>
      <c r="I158" s="67">
        <v>4401</v>
      </c>
      <c r="J158" s="67">
        <v>621</v>
      </c>
      <c r="K158" s="67">
        <v>35</v>
      </c>
      <c r="L158" s="67">
        <v>85</v>
      </c>
      <c r="M158" s="67">
        <v>11187</v>
      </c>
      <c r="N158" s="67"/>
      <c r="O158" s="67">
        <v>146</v>
      </c>
      <c r="P158" s="67">
        <v>144</v>
      </c>
      <c r="Q158" s="67">
        <v>98</v>
      </c>
    </row>
    <row r="159" spans="1:17" x14ac:dyDescent="0.2">
      <c r="A159" s="338" t="s">
        <v>553</v>
      </c>
      <c r="B159" s="338"/>
      <c r="C159" s="338"/>
      <c r="D159" s="338"/>
      <c r="E159" s="65">
        <f t="shared" si="3"/>
        <v>29277</v>
      </c>
      <c r="F159" s="67">
        <v>12654</v>
      </c>
      <c r="G159" s="67"/>
      <c r="H159" s="67">
        <v>16172</v>
      </c>
      <c r="I159" s="67">
        <v>4821</v>
      </c>
      <c r="J159" s="67">
        <v>623</v>
      </c>
      <c r="K159" s="67">
        <v>28</v>
      </c>
      <c r="L159" s="67">
        <v>70</v>
      </c>
      <c r="M159" s="67">
        <v>10075</v>
      </c>
      <c r="N159" s="67"/>
      <c r="O159" s="67">
        <v>128</v>
      </c>
      <c r="P159" s="67">
        <v>540</v>
      </c>
      <c r="Q159" s="67">
        <v>451</v>
      </c>
    </row>
    <row r="160" spans="1:17" x14ac:dyDescent="0.2">
      <c r="A160" s="338" t="s">
        <v>554</v>
      </c>
      <c r="B160" s="338"/>
      <c r="C160" s="338"/>
      <c r="D160" s="338"/>
      <c r="E160" s="65">
        <f t="shared" si="3"/>
        <v>12409</v>
      </c>
      <c r="F160" s="67">
        <v>5373</v>
      </c>
      <c r="G160" s="67"/>
      <c r="H160" s="67">
        <v>7019</v>
      </c>
      <c r="I160" s="67">
        <v>2801</v>
      </c>
      <c r="J160" s="67">
        <v>85</v>
      </c>
      <c r="K160" s="67">
        <v>0</v>
      </c>
      <c r="L160" s="67">
        <v>3</v>
      </c>
      <c r="M160" s="67">
        <v>4720</v>
      </c>
      <c r="N160" s="67"/>
      <c r="O160" s="67">
        <v>16</v>
      </c>
      <c r="P160" s="67">
        <v>60</v>
      </c>
      <c r="Q160" s="67">
        <v>17</v>
      </c>
    </row>
    <row r="161" spans="1:17" x14ac:dyDescent="0.2">
      <c r="A161" s="338" t="s">
        <v>555</v>
      </c>
      <c r="B161" s="338"/>
      <c r="C161" s="338"/>
      <c r="D161" s="338"/>
      <c r="E161" s="65">
        <f t="shared" si="3"/>
        <v>56427</v>
      </c>
      <c r="F161" s="67">
        <v>18357</v>
      </c>
      <c r="G161" s="67"/>
      <c r="H161" s="67">
        <v>37879</v>
      </c>
      <c r="I161" s="67">
        <v>6759</v>
      </c>
      <c r="J161" s="67">
        <v>1476</v>
      </c>
      <c r="K161" s="67">
        <v>17</v>
      </c>
      <c r="L161" s="67">
        <v>684</v>
      </c>
      <c r="M161" s="67">
        <v>28565</v>
      </c>
      <c r="N161" s="67"/>
      <c r="O161" s="67">
        <v>286</v>
      </c>
      <c r="P161" s="67">
        <v>312</v>
      </c>
      <c r="Q161" s="67">
        <v>191</v>
      </c>
    </row>
    <row r="162" spans="1:17" x14ac:dyDescent="0.2">
      <c r="A162" s="338" t="s">
        <v>556</v>
      </c>
      <c r="B162" s="338"/>
      <c r="C162" s="338"/>
      <c r="D162" s="338"/>
      <c r="E162" s="65">
        <f t="shared" si="3"/>
        <v>31974</v>
      </c>
      <c r="F162" s="67">
        <v>19727</v>
      </c>
      <c r="G162" s="67"/>
      <c r="H162" s="67">
        <v>12166</v>
      </c>
      <c r="I162" s="67">
        <v>3341</v>
      </c>
      <c r="J162" s="67">
        <v>899</v>
      </c>
      <c r="K162" s="67">
        <v>110</v>
      </c>
      <c r="L162" s="67">
        <v>116</v>
      </c>
      <c r="M162" s="67">
        <v>7356</v>
      </c>
      <c r="N162" s="67"/>
      <c r="O162" s="67">
        <v>119</v>
      </c>
      <c r="P162" s="67">
        <v>317</v>
      </c>
      <c r="Q162" s="67">
        <v>81</v>
      </c>
    </row>
    <row r="163" spans="1:17" x14ac:dyDescent="0.2">
      <c r="A163" s="338" t="s">
        <v>557</v>
      </c>
      <c r="B163" s="338"/>
      <c r="C163" s="338"/>
      <c r="D163" s="338"/>
      <c r="E163" s="65">
        <f t="shared" si="3"/>
        <v>3502</v>
      </c>
      <c r="F163" s="67">
        <v>1087</v>
      </c>
      <c r="G163" s="67"/>
      <c r="H163" s="67">
        <v>2398</v>
      </c>
      <c r="I163" s="67">
        <v>38</v>
      </c>
      <c r="J163" s="67">
        <v>15</v>
      </c>
      <c r="K163" s="67">
        <v>1</v>
      </c>
      <c r="L163" s="67">
        <v>1</v>
      </c>
      <c r="M163" s="67">
        <v>2336</v>
      </c>
      <c r="N163" s="67"/>
      <c r="O163" s="67">
        <v>3</v>
      </c>
      <c r="P163" s="67">
        <v>4</v>
      </c>
      <c r="Q163" s="67">
        <v>17</v>
      </c>
    </row>
    <row r="164" spans="1:17" x14ac:dyDescent="0.2">
      <c r="A164" s="338" t="s">
        <v>558</v>
      </c>
      <c r="B164" s="338"/>
      <c r="C164" s="338"/>
      <c r="D164" s="338"/>
      <c r="E164" s="65">
        <f t="shared" si="3"/>
        <v>14395</v>
      </c>
      <c r="F164" s="67">
        <v>9217</v>
      </c>
      <c r="G164" s="67"/>
      <c r="H164" s="67">
        <v>5162</v>
      </c>
      <c r="I164" s="67">
        <v>2918</v>
      </c>
      <c r="J164" s="67">
        <v>759</v>
      </c>
      <c r="K164" s="67">
        <v>13</v>
      </c>
      <c r="L164" s="67">
        <v>81</v>
      </c>
      <c r="M164" s="67">
        <v>1325</v>
      </c>
      <c r="N164" s="67"/>
      <c r="O164" s="67">
        <v>91</v>
      </c>
      <c r="P164" s="67">
        <v>23</v>
      </c>
      <c r="Q164" s="67">
        <v>16</v>
      </c>
    </row>
    <row r="165" spans="1:17" x14ac:dyDescent="0.2">
      <c r="A165" s="338" t="s">
        <v>559</v>
      </c>
      <c r="B165" s="338"/>
      <c r="C165" s="338"/>
      <c r="D165" s="338"/>
      <c r="E165" s="65">
        <f t="shared" si="3"/>
        <v>21380</v>
      </c>
      <c r="F165" s="67">
        <v>7516</v>
      </c>
      <c r="G165" s="67"/>
      <c r="H165" s="67">
        <v>13550</v>
      </c>
      <c r="I165" s="67">
        <v>1953</v>
      </c>
      <c r="J165" s="67">
        <v>124</v>
      </c>
      <c r="K165" s="67">
        <v>4</v>
      </c>
      <c r="L165" s="67">
        <v>6</v>
      </c>
      <c r="M165" s="67">
        <v>11543</v>
      </c>
      <c r="N165" s="67"/>
      <c r="O165" s="67">
        <v>135</v>
      </c>
      <c r="P165" s="67">
        <v>54</v>
      </c>
      <c r="Q165" s="67">
        <v>314</v>
      </c>
    </row>
    <row r="166" spans="1:17" x14ac:dyDescent="0.2">
      <c r="A166" s="338" t="s">
        <v>560</v>
      </c>
      <c r="B166" s="338"/>
      <c r="C166" s="338"/>
      <c r="D166" s="338"/>
      <c r="E166" s="65">
        <f t="shared" si="3"/>
        <v>27008</v>
      </c>
      <c r="F166" s="67">
        <v>12135</v>
      </c>
      <c r="G166" s="67"/>
      <c r="H166" s="67">
        <v>14681</v>
      </c>
      <c r="I166" s="67">
        <v>4640</v>
      </c>
      <c r="J166" s="67">
        <v>705</v>
      </c>
      <c r="K166" s="67">
        <v>8</v>
      </c>
      <c r="L166" s="67">
        <v>226</v>
      </c>
      <c r="M166" s="67">
        <v>8659</v>
      </c>
      <c r="N166" s="67"/>
      <c r="O166" s="67">
        <v>72</v>
      </c>
      <c r="P166" s="67">
        <v>414</v>
      </c>
      <c r="Q166" s="67">
        <v>192</v>
      </c>
    </row>
    <row r="167" spans="1:17" x14ac:dyDescent="0.2">
      <c r="A167" s="338" t="s">
        <v>561</v>
      </c>
      <c r="B167" s="338"/>
      <c r="C167" s="338"/>
      <c r="D167" s="338"/>
      <c r="E167" s="65">
        <f>SUM(F167+H167+Q167)</f>
        <v>32596</v>
      </c>
      <c r="F167" s="67">
        <v>6673</v>
      </c>
      <c r="G167" s="67"/>
      <c r="H167" s="67">
        <v>25463</v>
      </c>
      <c r="I167" s="67">
        <v>1587</v>
      </c>
      <c r="J167" s="67">
        <v>427</v>
      </c>
      <c r="K167" s="67">
        <v>31</v>
      </c>
      <c r="L167" s="67">
        <v>50</v>
      </c>
      <c r="M167" s="67">
        <v>23208</v>
      </c>
      <c r="N167" s="67"/>
      <c r="O167" s="67">
        <v>135</v>
      </c>
      <c r="P167" s="67">
        <v>125</v>
      </c>
      <c r="Q167" s="67">
        <v>460</v>
      </c>
    </row>
    <row r="168" spans="1:17" x14ac:dyDescent="0.2">
      <c r="A168" s="338" t="s">
        <v>562</v>
      </c>
      <c r="B168" s="338"/>
      <c r="C168" s="338"/>
      <c r="D168" s="338"/>
      <c r="E168" s="65">
        <f>SUM(F168+H168+Q168)</f>
        <v>11211</v>
      </c>
      <c r="F168" s="67">
        <v>4105</v>
      </c>
      <c r="G168" s="67"/>
      <c r="H168" s="67">
        <v>7079</v>
      </c>
      <c r="I168" s="67">
        <v>1477</v>
      </c>
      <c r="J168" s="67">
        <v>439</v>
      </c>
      <c r="K168" s="67">
        <v>10</v>
      </c>
      <c r="L168" s="67">
        <v>71</v>
      </c>
      <c r="M168" s="67">
        <v>4613</v>
      </c>
      <c r="N168" s="67"/>
      <c r="O168" s="67">
        <v>8</v>
      </c>
      <c r="P168" s="67">
        <v>504</v>
      </c>
      <c r="Q168" s="67">
        <v>27</v>
      </c>
    </row>
    <row r="169" spans="1:17" x14ac:dyDescent="0.2">
      <c r="A169" s="338" t="s">
        <v>563</v>
      </c>
      <c r="B169" s="338"/>
      <c r="C169" s="338"/>
      <c r="D169" s="338"/>
      <c r="E169" s="65">
        <f t="shared" si="3"/>
        <v>23588</v>
      </c>
      <c r="F169" s="67">
        <v>10305</v>
      </c>
      <c r="G169" s="67"/>
      <c r="H169" s="67">
        <v>13235</v>
      </c>
      <c r="I169" s="67">
        <v>3293</v>
      </c>
      <c r="J169" s="67">
        <v>926</v>
      </c>
      <c r="K169" s="67">
        <v>10</v>
      </c>
      <c r="L169" s="67">
        <v>274</v>
      </c>
      <c r="M169" s="67">
        <v>8685</v>
      </c>
      <c r="N169" s="67"/>
      <c r="O169" s="67">
        <v>42</v>
      </c>
      <c r="P169" s="67">
        <v>148</v>
      </c>
      <c r="Q169" s="67">
        <v>48</v>
      </c>
    </row>
    <row r="170" spans="1:17" x14ac:dyDescent="0.2">
      <c r="A170" s="338" t="s">
        <v>564</v>
      </c>
      <c r="B170" s="338"/>
      <c r="C170" s="338"/>
      <c r="D170" s="338"/>
      <c r="E170" s="65">
        <f t="shared" si="3"/>
        <v>12242</v>
      </c>
      <c r="F170" s="67">
        <v>4726</v>
      </c>
      <c r="G170" s="67"/>
      <c r="H170" s="67">
        <v>7382</v>
      </c>
      <c r="I170" s="67">
        <v>2663</v>
      </c>
      <c r="J170" s="67">
        <v>261</v>
      </c>
      <c r="K170" s="67">
        <v>7</v>
      </c>
      <c r="L170" s="67">
        <v>263</v>
      </c>
      <c r="M170" s="67">
        <v>4121</v>
      </c>
      <c r="N170" s="67"/>
      <c r="O170" s="67">
        <v>45</v>
      </c>
      <c r="P170" s="67">
        <v>103</v>
      </c>
      <c r="Q170" s="67">
        <v>134</v>
      </c>
    </row>
    <row r="171" spans="1:17" x14ac:dyDescent="0.2">
      <c r="A171" s="338" t="s">
        <v>565</v>
      </c>
      <c r="B171" s="338"/>
      <c r="C171" s="338"/>
      <c r="D171" s="338"/>
      <c r="E171" s="65">
        <f t="shared" si="3"/>
        <v>5873</v>
      </c>
      <c r="F171" s="67">
        <v>2713</v>
      </c>
      <c r="G171" s="67"/>
      <c r="H171" s="67">
        <v>3132</v>
      </c>
      <c r="I171" s="67">
        <v>450</v>
      </c>
      <c r="J171" s="67">
        <v>140</v>
      </c>
      <c r="K171" s="67">
        <v>1</v>
      </c>
      <c r="L171" s="67">
        <v>173</v>
      </c>
      <c r="M171" s="67">
        <v>2344</v>
      </c>
      <c r="N171" s="67"/>
      <c r="O171" s="67">
        <v>4</v>
      </c>
      <c r="P171" s="67">
        <v>44</v>
      </c>
      <c r="Q171" s="67">
        <v>28</v>
      </c>
    </row>
    <row r="172" spans="1:17" x14ac:dyDescent="0.2">
      <c r="A172" s="338" t="s">
        <v>566</v>
      </c>
      <c r="B172" s="338"/>
      <c r="C172" s="338"/>
      <c r="D172" s="338"/>
      <c r="E172" s="65">
        <f t="shared" si="3"/>
        <v>12814</v>
      </c>
      <c r="F172" s="67">
        <v>6120</v>
      </c>
      <c r="G172" s="67"/>
      <c r="H172" s="67">
        <v>6640</v>
      </c>
      <c r="I172" s="67">
        <v>578</v>
      </c>
      <c r="J172" s="67">
        <v>234</v>
      </c>
      <c r="K172" s="67">
        <v>18</v>
      </c>
      <c r="L172" s="67">
        <v>133</v>
      </c>
      <c r="M172" s="67">
        <v>5586</v>
      </c>
      <c r="N172" s="67"/>
      <c r="O172" s="67">
        <v>30</v>
      </c>
      <c r="P172" s="67">
        <v>75</v>
      </c>
      <c r="Q172" s="67">
        <v>54</v>
      </c>
    </row>
    <row r="173" spans="1:17" x14ac:dyDescent="0.2">
      <c r="A173" s="338" t="s">
        <v>567</v>
      </c>
      <c r="B173" s="338"/>
      <c r="C173" s="338"/>
      <c r="D173" s="338"/>
      <c r="E173" s="65">
        <f t="shared" si="3"/>
        <v>101743</v>
      </c>
      <c r="F173" s="67">
        <v>26469</v>
      </c>
      <c r="G173" s="67"/>
      <c r="H173" s="67">
        <v>74883</v>
      </c>
      <c r="I173" s="67">
        <v>24513</v>
      </c>
      <c r="J173" s="67">
        <v>5180</v>
      </c>
      <c r="K173" s="67">
        <v>90</v>
      </c>
      <c r="L173" s="67">
        <v>218</v>
      </c>
      <c r="M173" s="67">
        <v>41934</v>
      </c>
      <c r="N173" s="67"/>
      <c r="O173" s="67">
        <v>232</v>
      </c>
      <c r="P173" s="67">
        <v>3099</v>
      </c>
      <c r="Q173" s="67">
        <v>391</v>
      </c>
    </row>
    <row r="174" spans="1:17" x14ac:dyDescent="0.2">
      <c r="A174" s="339" t="s">
        <v>568</v>
      </c>
      <c r="B174" s="338"/>
      <c r="C174" s="338"/>
      <c r="D174" s="338"/>
      <c r="E174" s="65">
        <f t="shared" si="3"/>
        <v>14297</v>
      </c>
      <c r="F174" s="67">
        <v>10081</v>
      </c>
      <c r="G174" s="67"/>
      <c r="H174" s="67">
        <v>4151</v>
      </c>
      <c r="I174" s="67">
        <v>397</v>
      </c>
      <c r="J174" s="67">
        <v>483</v>
      </c>
      <c r="K174" s="67">
        <v>11</v>
      </c>
      <c r="L174" s="67">
        <v>50</v>
      </c>
      <c r="M174" s="67">
        <v>3203</v>
      </c>
      <c r="N174" s="67"/>
      <c r="O174" s="67">
        <v>5</v>
      </c>
      <c r="P174" s="67">
        <v>14</v>
      </c>
      <c r="Q174" s="67">
        <v>65</v>
      </c>
    </row>
    <row r="175" spans="1:17" x14ac:dyDescent="0.2">
      <c r="A175" s="338" t="s">
        <v>569</v>
      </c>
      <c r="B175" s="338"/>
      <c r="C175" s="338"/>
      <c r="D175" s="338"/>
      <c r="E175" s="65">
        <f t="shared" si="3"/>
        <v>5584</v>
      </c>
      <c r="F175" s="67">
        <v>1857</v>
      </c>
      <c r="G175" s="67"/>
      <c r="H175" s="67">
        <v>3719</v>
      </c>
      <c r="I175" s="67">
        <v>94</v>
      </c>
      <c r="J175" s="67">
        <v>16</v>
      </c>
      <c r="K175" s="67">
        <v>2</v>
      </c>
      <c r="L175" s="67">
        <v>2</v>
      </c>
      <c r="M175" s="67">
        <v>3524</v>
      </c>
      <c r="N175" s="67"/>
      <c r="O175" s="67">
        <v>32</v>
      </c>
      <c r="P175" s="67">
        <v>59</v>
      </c>
      <c r="Q175" s="67">
        <v>8</v>
      </c>
    </row>
    <row r="176" spans="1:17" x14ac:dyDescent="0.2">
      <c r="A176" s="338" t="s">
        <v>570</v>
      </c>
      <c r="B176" s="338"/>
      <c r="C176" s="338"/>
      <c r="D176" s="338"/>
      <c r="E176" s="65">
        <f t="shared" si="3"/>
        <v>25126</v>
      </c>
      <c r="F176" s="67">
        <v>11137</v>
      </c>
      <c r="G176" s="67"/>
      <c r="H176" s="67">
        <v>13946</v>
      </c>
      <c r="I176" s="67">
        <v>4003</v>
      </c>
      <c r="J176" s="67">
        <v>508</v>
      </c>
      <c r="K176" s="67">
        <v>9</v>
      </c>
      <c r="L176" s="67">
        <v>128</v>
      </c>
      <c r="M176" s="67">
        <v>9150</v>
      </c>
      <c r="N176" s="67"/>
      <c r="O176" s="67">
        <v>45</v>
      </c>
      <c r="P176" s="67">
        <v>146</v>
      </c>
      <c r="Q176" s="67">
        <v>43</v>
      </c>
    </row>
    <row r="177" spans="1:17" x14ac:dyDescent="0.2">
      <c r="A177" s="338" t="s">
        <v>571</v>
      </c>
      <c r="B177" s="338"/>
      <c r="C177" s="338"/>
      <c r="D177" s="338"/>
      <c r="E177" s="65">
        <f t="shared" si="3"/>
        <v>23479</v>
      </c>
      <c r="F177" s="67">
        <v>21951</v>
      </c>
      <c r="G177" s="67"/>
      <c r="H177" s="67">
        <v>1441</v>
      </c>
      <c r="I177" s="67">
        <v>159</v>
      </c>
      <c r="J177" s="67">
        <v>135</v>
      </c>
      <c r="K177" s="67">
        <v>2</v>
      </c>
      <c r="L177" s="67">
        <v>0</v>
      </c>
      <c r="M177" s="67">
        <v>1122</v>
      </c>
      <c r="N177" s="67"/>
      <c r="O177" s="67">
        <v>10</v>
      </c>
      <c r="P177" s="67">
        <v>16</v>
      </c>
      <c r="Q177" s="67">
        <v>87</v>
      </c>
    </row>
    <row r="178" spans="1:17" x14ac:dyDescent="0.2">
      <c r="A178" s="338" t="s">
        <v>572</v>
      </c>
      <c r="B178" s="338"/>
      <c r="C178" s="338"/>
      <c r="D178" s="338"/>
      <c r="E178" s="65">
        <f t="shared" si="3"/>
        <v>34956</v>
      </c>
      <c r="F178" s="67">
        <v>11300</v>
      </c>
      <c r="G178" s="67"/>
      <c r="H178" s="67">
        <v>23514</v>
      </c>
      <c r="I178" s="67">
        <v>4521</v>
      </c>
      <c r="J178" s="67">
        <v>1393</v>
      </c>
      <c r="K178" s="67">
        <v>32</v>
      </c>
      <c r="L178" s="67">
        <v>55</v>
      </c>
      <c r="M178" s="67">
        <v>17419</v>
      </c>
      <c r="N178" s="67"/>
      <c r="O178" s="67">
        <v>137</v>
      </c>
      <c r="P178" s="67">
        <v>66</v>
      </c>
      <c r="Q178" s="67">
        <v>142</v>
      </c>
    </row>
    <row r="179" spans="1:17" x14ac:dyDescent="0.2">
      <c r="A179" s="338" t="s">
        <v>573</v>
      </c>
      <c r="B179" s="338"/>
      <c r="C179" s="338"/>
      <c r="D179" s="338"/>
      <c r="E179" s="65">
        <f t="shared" si="3"/>
        <v>6247</v>
      </c>
      <c r="F179" s="67">
        <v>2157</v>
      </c>
      <c r="G179" s="67"/>
      <c r="H179" s="67">
        <v>4076</v>
      </c>
      <c r="I179" s="67">
        <v>95</v>
      </c>
      <c r="J179" s="67">
        <v>13</v>
      </c>
      <c r="K179" s="67">
        <v>3</v>
      </c>
      <c r="L179" s="67">
        <v>9</v>
      </c>
      <c r="M179" s="67">
        <v>3959</v>
      </c>
      <c r="N179" s="67"/>
      <c r="O179" s="67">
        <v>3</v>
      </c>
      <c r="P179" s="67">
        <v>0</v>
      </c>
      <c r="Q179" s="67">
        <v>14</v>
      </c>
    </row>
    <row r="180" spans="1:17" x14ac:dyDescent="0.2">
      <c r="A180" s="338" t="s">
        <v>574</v>
      </c>
      <c r="B180" s="338"/>
      <c r="C180" s="338"/>
      <c r="D180" s="338"/>
      <c r="E180" s="65">
        <f t="shared" si="3"/>
        <v>5222</v>
      </c>
      <c r="F180" s="67">
        <v>2173</v>
      </c>
      <c r="G180" s="67"/>
      <c r="H180" s="67">
        <v>3040</v>
      </c>
      <c r="I180" s="67">
        <v>119</v>
      </c>
      <c r="J180" s="67">
        <v>47</v>
      </c>
      <c r="K180" s="67">
        <v>1</v>
      </c>
      <c r="L180" s="67">
        <v>3</v>
      </c>
      <c r="M180" s="67">
        <v>2865</v>
      </c>
      <c r="N180" s="67"/>
      <c r="O180" s="67">
        <v>12</v>
      </c>
      <c r="P180" s="67">
        <v>6</v>
      </c>
      <c r="Q180" s="67">
        <v>9</v>
      </c>
    </row>
    <row r="181" spans="1:17" x14ac:dyDescent="0.2">
      <c r="A181" s="338" t="s">
        <v>575</v>
      </c>
      <c r="B181" s="338"/>
      <c r="C181" s="338"/>
      <c r="D181" s="338"/>
      <c r="E181" s="65">
        <f t="shared" si="3"/>
        <v>16327</v>
      </c>
      <c r="F181" s="67">
        <v>4991</v>
      </c>
      <c r="G181" s="67"/>
      <c r="H181" s="67">
        <v>11311</v>
      </c>
      <c r="I181" s="67">
        <v>2573</v>
      </c>
      <c r="J181" s="67">
        <v>714</v>
      </c>
      <c r="K181" s="67">
        <v>4</v>
      </c>
      <c r="L181" s="67">
        <v>39</v>
      </c>
      <c r="M181" s="67">
        <v>8082</v>
      </c>
      <c r="N181" s="67"/>
      <c r="O181" s="67">
        <v>31</v>
      </c>
      <c r="P181" s="67">
        <v>25</v>
      </c>
      <c r="Q181" s="67">
        <v>25</v>
      </c>
    </row>
    <row r="182" spans="1:17" x14ac:dyDescent="0.2">
      <c r="A182" s="338" t="s">
        <v>576</v>
      </c>
      <c r="B182" s="338"/>
      <c r="C182" s="338"/>
      <c r="D182" s="338"/>
      <c r="E182" s="65">
        <f t="shared" si="3"/>
        <v>8249</v>
      </c>
      <c r="F182" s="67">
        <v>2884</v>
      </c>
      <c r="G182" s="67"/>
      <c r="H182" s="67">
        <v>5352</v>
      </c>
      <c r="I182" s="67">
        <v>1177</v>
      </c>
      <c r="J182" s="67">
        <v>23</v>
      </c>
      <c r="K182" s="67">
        <v>3</v>
      </c>
      <c r="L182" s="67">
        <v>5</v>
      </c>
      <c r="M182" s="67">
        <v>4156</v>
      </c>
      <c r="N182" s="67"/>
      <c r="O182" s="67">
        <v>4</v>
      </c>
      <c r="P182" s="67">
        <v>10</v>
      </c>
      <c r="Q182" s="67">
        <v>13</v>
      </c>
    </row>
    <row r="183" spans="1:17" x14ac:dyDescent="0.2">
      <c r="A183" s="338" t="s">
        <v>577</v>
      </c>
      <c r="B183" s="338"/>
      <c r="C183" s="338"/>
      <c r="D183" s="338"/>
      <c r="E183" s="65">
        <f t="shared" si="3"/>
        <v>9004</v>
      </c>
      <c r="F183" s="67">
        <v>3521</v>
      </c>
      <c r="G183" s="67"/>
      <c r="H183" s="67">
        <v>5471</v>
      </c>
      <c r="I183" s="67">
        <v>767</v>
      </c>
      <c r="J183" s="67">
        <v>53</v>
      </c>
      <c r="K183" s="67">
        <v>5</v>
      </c>
      <c r="L183" s="67">
        <v>7</v>
      </c>
      <c r="M183" s="67">
        <v>3810</v>
      </c>
      <c r="N183" s="67"/>
      <c r="O183" s="67">
        <v>79</v>
      </c>
      <c r="P183" s="67">
        <v>769</v>
      </c>
      <c r="Q183" s="67">
        <v>12</v>
      </c>
    </row>
    <row r="184" spans="1:17" x14ac:dyDescent="0.2">
      <c r="A184" s="338" t="s">
        <v>578</v>
      </c>
      <c r="B184" s="338"/>
      <c r="C184" s="338"/>
      <c r="D184" s="338"/>
      <c r="E184" s="65">
        <f t="shared" si="3"/>
        <v>13949</v>
      </c>
      <c r="F184" s="67">
        <v>4536</v>
      </c>
      <c r="G184" s="67"/>
      <c r="H184" s="67">
        <v>9389</v>
      </c>
      <c r="I184" s="67">
        <v>464</v>
      </c>
      <c r="J184" s="67">
        <v>784</v>
      </c>
      <c r="K184" s="67">
        <v>15</v>
      </c>
      <c r="L184" s="67">
        <v>236</v>
      </c>
      <c r="M184" s="67">
        <v>7877</v>
      </c>
      <c r="N184" s="67"/>
      <c r="O184" s="67">
        <v>39</v>
      </c>
      <c r="P184" s="67">
        <v>26</v>
      </c>
      <c r="Q184" s="67">
        <v>24</v>
      </c>
    </row>
    <row r="185" spans="1:17" x14ac:dyDescent="0.2">
      <c r="A185" s="338" t="s">
        <v>579</v>
      </c>
      <c r="B185" s="338"/>
      <c r="C185" s="338"/>
      <c r="D185" s="338"/>
      <c r="E185" s="65">
        <f t="shared" si="3"/>
        <v>14648</v>
      </c>
      <c r="F185" s="67">
        <v>3075</v>
      </c>
      <c r="G185" s="67"/>
      <c r="H185" s="67">
        <v>11473</v>
      </c>
      <c r="I185" s="67">
        <v>407</v>
      </c>
      <c r="J185" s="67">
        <v>443</v>
      </c>
      <c r="K185" s="67">
        <v>11</v>
      </c>
      <c r="L185" s="67">
        <v>2</v>
      </c>
      <c r="M185" s="67">
        <v>10327</v>
      </c>
      <c r="N185" s="67"/>
      <c r="O185" s="67">
        <v>181</v>
      </c>
      <c r="P185" s="67">
        <v>155</v>
      </c>
      <c r="Q185" s="67">
        <v>100</v>
      </c>
    </row>
    <row r="186" spans="1:17" x14ac:dyDescent="0.2">
      <c r="A186" s="338" t="s">
        <v>580</v>
      </c>
      <c r="B186" s="338"/>
      <c r="C186" s="338"/>
      <c r="D186" s="338"/>
      <c r="E186" s="65">
        <f t="shared" si="3"/>
        <v>10627</v>
      </c>
      <c r="F186" s="67">
        <v>7870</v>
      </c>
      <c r="G186" s="67"/>
      <c r="H186" s="67">
        <v>2681</v>
      </c>
      <c r="I186" s="67">
        <v>953</v>
      </c>
      <c r="J186" s="67">
        <v>148</v>
      </c>
      <c r="K186" s="67">
        <v>12</v>
      </c>
      <c r="L186" s="67">
        <v>1</v>
      </c>
      <c r="M186" s="67">
        <v>1566</v>
      </c>
      <c r="N186" s="67"/>
      <c r="O186" s="67">
        <v>6</v>
      </c>
      <c r="P186" s="67">
        <v>5</v>
      </c>
      <c r="Q186" s="67">
        <v>76</v>
      </c>
    </row>
    <row r="187" spans="1:17" x14ac:dyDescent="0.2">
      <c r="A187" s="338" t="s">
        <v>581</v>
      </c>
      <c r="B187" s="338"/>
      <c r="C187" s="338"/>
      <c r="D187" s="338"/>
      <c r="E187" s="65">
        <f t="shared" si="3"/>
        <v>5292</v>
      </c>
      <c r="F187" s="67">
        <v>3596</v>
      </c>
      <c r="G187" s="67"/>
      <c r="H187" s="67">
        <v>1669</v>
      </c>
      <c r="I187" s="67">
        <v>864</v>
      </c>
      <c r="J187" s="67">
        <v>249</v>
      </c>
      <c r="K187" s="67">
        <v>2</v>
      </c>
      <c r="L187" s="67">
        <v>0</v>
      </c>
      <c r="M187" s="67">
        <v>555</v>
      </c>
      <c r="N187" s="67"/>
      <c r="O187" s="67">
        <v>5</v>
      </c>
      <c r="P187" s="67">
        <v>5</v>
      </c>
      <c r="Q187" s="67">
        <v>27</v>
      </c>
    </row>
    <row r="188" spans="1:17" x14ac:dyDescent="0.2">
      <c r="A188" s="338" t="s">
        <v>582</v>
      </c>
      <c r="B188" s="338"/>
      <c r="C188" s="338"/>
      <c r="D188" s="338"/>
      <c r="E188" s="65">
        <f t="shared" si="3"/>
        <v>20199</v>
      </c>
      <c r="F188" s="67">
        <v>8527</v>
      </c>
      <c r="G188" s="67"/>
      <c r="H188" s="67">
        <v>11630</v>
      </c>
      <c r="I188" s="67">
        <v>3083</v>
      </c>
      <c r="J188" s="67">
        <v>305</v>
      </c>
      <c r="K188" s="67">
        <v>26</v>
      </c>
      <c r="L188" s="67">
        <v>89</v>
      </c>
      <c r="M188" s="67">
        <v>7267</v>
      </c>
      <c r="N188" s="67"/>
      <c r="O188" s="67">
        <v>64</v>
      </c>
      <c r="P188" s="67">
        <v>907</v>
      </c>
      <c r="Q188" s="67">
        <v>42</v>
      </c>
    </row>
    <row r="189" spans="1:17" x14ac:dyDescent="0.2">
      <c r="A189" s="338" t="s">
        <v>583</v>
      </c>
      <c r="B189" s="338"/>
      <c r="C189" s="338"/>
      <c r="D189" s="338"/>
      <c r="E189" s="65">
        <f t="shared" si="3"/>
        <v>52584</v>
      </c>
      <c r="F189" s="67">
        <v>25477</v>
      </c>
      <c r="G189" s="67"/>
      <c r="H189" s="67">
        <v>26967</v>
      </c>
      <c r="I189" s="67">
        <v>9140</v>
      </c>
      <c r="J189" s="67">
        <v>969</v>
      </c>
      <c r="K189" s="67">
        <v>21</v>
      </c>
      <c r="L189" s="67">
        <v>22</v>
      </c>
      <c r="M189" s="67">
        <v>16056</v>
      </c>
      <c r="N189" s="67"/>
      <c r="O189" s="67">
        <v>64</v>
      </c>
      <c r="P189" s="67">
        <v>779</v>
      </c>
      <c r="Q189" s="67">
        <v>140</v>
      </c>
    </row>
    <row r="190" spans="1:17" x14ac:dyDescent="0.2">
      <c r="A190" s="338" t="s">
        <v>584</v>
      </c>
      <c r="B190" s="338"/>
      <c r="C190" s="338"/>
      <c r="D190" s="338"/>
      <c r="E190" s="65">
        <f t="shared" si="3"/>
        <v>94087</v>
      </c>
      <c r="F190" s="67">
        <v>39286</v>
      </c>
      <c r="G190" s="67"/>
      <c r="H190" s="67">
        <v>54601</v>
      </c>
      <c r="I190" s="67">
        <v>27100</v>
      </c>
      <c r="J190" s="67">
        <v>3648</v>
      </c>
      <c r="K190" s="67">
        <v>45</v>
      </c>
      <c r="L190" s="67">
        <v>1669</v>
      </c>
      <c r="M190" s="67">
        <v>20910</v>
      </c>
      <c r="N190" s="67"/>
      <c r="O190" s="67">
        <v>238</v>
      </c>
      <c r="P190" s="67">
        <v>1453</v>
      </c>
      <c r="Q190" s="67">
        <v>200</v>
      </c>
    </row>
    <row r="191" spans="1:17" x14ac:dyDescent="0.2">
      <c r="A191" s="338" t="s">
        <v>585</v>
      </c>
      <c r="B191" s="338"/>
      <c r="C191" s="338"/>
      <c r="D191" s="338"/>
      <c r="E191" s="65">
        <f t="shared" si="3"/>
        <v>89774</v>
      </c>
      <c r="F191" s="67">
        <v>48788</v>
      </c>
      <c r="G191" s="67"/>
      <c r="H191" s="67">
        <v>39690</v>
      </c>
      <c r="I191" s="67">
        <v>15543</v>
      </c>
      <c r="J191" s="67">
        <v>2333</v>
      </c>
      <c r="K191" s="67">
        <v>70</v>
      </c>
      <c r="L191" s="67">
        <v>1779</v>
      </c>
      <c r="M191" s="67">
        <v>18946</v>
      </c>
      <c r="N191" s="67"/>
      <c r="O191" s="67">
        <v>242</v>
      </c>
      <c r="P191" s="67">
        <v>1056</v>
      </c>
      <c r="Q191" s="67">
        <v>1296</v>
      </c>
    </row>
    <row r="192" spans="1:17" x14ac:dyDescent="0.2">
      <c r="A192" s="338" t="s">
        <v>586</v>
      </c>
      <c r="B192" s="338"/>
      <c r="C192" s="338"/>
      <c r="D192" s="338"/>
      <c r="E192" s="65">
        <f t="shared" si="3"/>
        <v>11276</v>
      </c>
      <c r="F192" s="67">
        <v>5815</v>
      </c>
      <c r="G192" s="67"/>
      <c r="H192" s="67">
        <v>5400</v>
      </c>
      <c r="I192" s="67">
        <v>1751</v>
      </c>
      <c r="J192" s="67">
        <v>201</v>
      </c>
      <c r="K192" s="67">
        <v>33</v>
      </c>
      <c r="L192" s="67">
        <v>4</v>
      </c>
      <c r="M192" s="67">
        <v>3384</v>
      </c>
      <c r="N192" s="67"/>
      <c r="O192" s="67">
        <v>10</v>
      </c>
      <c r="P192" s="67">
        <v>32</v>
      </c>
      <c r="Q192" s="67">
        <v>61</v>
      </c>
    </row>
    <row r="193" spans="1:17" x14ac:dyDescent="0.2">
      <c r="A193" s="338" t="s">
        <v>587</v>
      </c>
      <c r="B193" s="338"/>
      <c r="C193" s="338"/>
      <c r="D193" s="338"/>
      <c r="E193" s="65">
        <f t="shared" si="3"/>
        <v>4632</v>
      </c>
      <c r="F193" s="67">
        <v>1688</v>
      </c>
      <c r="G193" s="67"/>
      <c r="H193" s="67">
        <v>2933</v>
      </c>
      <c r="I193" s="67">
        <v>1098</v>
      </c>
      <c r="J193" s="67">
        <v>61</v>
      </c>
      <c r="K193" s="67">
        <v>0</v>
      </c>
      <c r="L193" s="67">
        <v>11</v>
      </c>
      <c r="M193" s="67">
        <v>1773</v>
      </c>
      <c r="N193" s="67"/>
      <c r="O193" s="67">
        <v>4</v>
      </c>
      <c r="P193" s="67">
        <v>2</v>
      </c>
      <c r="Q193" s="67">
        <v>11</v>
      </c>
    </row>
    <row r="194" spans="1:17" x14ac:dyDescent="0.2">
      <c r="A194" s="338" t="s">
        <v>588</v>
      </c>
      <c r="B194" s="338"/>
      <c r="C194" s="338"/>
      <c r="D194" s="338"/>
      <c r="E194" s="65">
        <f t="shared" si="3"/>
        <v>10299</v>
      </c>
      <c r="F194" s="67">
        <v>2973</v>
      </c>
      <c r="G194" s="67"/>
      <c r="H194" s="67">
        <v>7314</v>
      </c>
      <c r="I194" s="67">
        <v>551</v>
      </c>
      <c r="J194" s="67">
        <v>164</v>
      </c>
      <c r="K194" s="67">
        <v>14</v>
      </c>
      <c r="L194" s="67">
        <v>25</v>
      </c>
      <c r="M194" s="67">
        <v>6466</v>
      </c>
      <c r="N194" s="67"/>
      <c r="O194" s="67">
        <v>18</v>
      </c>
      <c r="P194" s="67">
        <v>79</v>
      </c>
      <c r="Q194" s="67">
        <v>12</v>
      </c>
    </row>
    <row r="195" spans="1:17" x14ac:dyDescent="0.2">
      <c r="A195" s="338" t="s">
        <v>589</v>
      </c>
      <c r="B195" s="338"/>
      <c r="C195" s="338"/>
      <c r="D195" s="338"/>
      <c r="E195" s="65">
        <f t="shared" si="3"/>
        <v>13284</v>
      </c>
      <c r="F195" s="67">
        <v>2961</v>
      </c>
      <c r="G195" s="67"/>
      <c r="H195" s="67">
        <v>10215</v>
      </c>
      <c r="I195" s="67">
        <v>3038</v>
      </c>
      <c r="J195" s="67">
        <v>861</v>
      </c>
      <c r="K195" s="67">
        <v>7</v>
      </c>
      <c r="L195" s="67">
        <v>25</v>
      </c>
      <c r="M195" s="67">
        <v>6200</v>
      </c>
      <c r="N195" s="67"/>
      <c r="O195" s="67">
        <v>46</v>
      </c>
      <c r="P195" s="67">
        <v>74</v>
      </c>
      <c r="Q195" s="67">
        <v>108</v>
      </c>
    </row>
    <row r="196" spans="1:17" x14ac:dyDescent="0.2">
      <c r="A196" s="338" t="s">
        <v>590</v>
      </c>
      <c r="B196" s="338"/>
      <c r="C196" s="338"/>
      <c r="D196" s="338"/>
      <c r="E196" s="65">
        <f t="shared" si="3"/>
        <v>3965</v>
      </c>
      <c r="F196" s="67">
        <v>1610</v>
      </c>
      <c r="G196" s="67"/>
      <c r="H196" s="67">
        <v>2350</v>
      </c>
      <c r="I196" s="67">
        <v>97</v>
      </c>
      <c r="J196" s="67">
        <v>78</v>
      </c>
      <c r="K196" s="67">
        <v>9</v>
      </c>
      <c r="L196" s="67">
        <v>13</v>
      </c>
      <c r="M196" s="67">
        <v>2151</v>
      </c>
      <c r="N196" s="67"/>
      <c r="O196" s="67">
        <v>3</v>
      </c>
      <c r="P196" s="67">
        <v>2</v>
      </c>
      <c r="Q196" s="67">
        <v>5</v>
      </c>
    </row>
    <row r="197" spans="1:17" x14ac:dyDescent="0.2">
      <c r="A197" s="338" t="s">
        <v>591</v>
      </c>
      <c r="B197" s="338"/>
      <c r="C197" s="338"/>
      <c r="D197" s="338"/>
      <c r="E197" s="65">
        <f t="shared" si="3"/>
        <v>37037</v>
      </c>
      <c r="F197" s="67">
        <v>12848</v>
      </c>
      <c r="G197" s="67"/>
      <c r="H197" s="67">
        <v>24107</v>
      </c>
      <c r="I197" s="67">
        <v>3171</v>
      </c>
      <c r="J197" s="67">
        <v>1002</v>
      </c>
      <c r="K197" s="67">
        <v>44</v>
      </c>
      <c r="L197" s="67">
        <v>744</v>
      </c>
      <c r="M197" s="67">
        <v>18387</v>
      </c>
      <c r="N197" s="67"/>
      <c r="O197" s="67">
        <v>116</v>
      </c>
      <c r="P197" s="67">
        <v>747</v>
      </c>
      <c r="Q197" s="67">
        <v>82</v>
      </c>
    </row>
    <row r="198" spans="1:17" x14ac:dyDescent="0.2">
      <c r="A198" s="338" t="s">
        <v>592</v>
      </c>
      <c r="B198" s="338"/>
      <c r="C198" s="338"/>
      <c r="D198" s="338"/>
      <c r="E198" s="65">
        <f t="shared" si="3"/>
        <v>16311</v>
      </c>
      <c r="F198" s="67">
        <v>8668</v>
      </c>
      <c r="G198" s="67"/>
      <c r="H198" s="67">
        <v>7534</v>
      </c>
      <c r="I198" s="67">
        <v>2637</v>
      </c>
      <c r="J198" s="67">
        <v>433</v>
      </c>
      <c r="K198" s="67">
        <v>16</v>
      </c>
      <c r="L198" s="67">
        <v>30</v>
      </c>
      <c r="M198" s="67">
        <v>4173</v>
      </c>
      <c r="N198" s="67"/>
      <c r="O198" s="67">
        <v>36</v>
      </c>
      <c r="P198" s="67">
        <v>252</v>
      </c>
      <c r="Q198" s="67">
        <v>109</v>
      </c>
    </row>
    <row r="199" spans="1:17" x14ac:dyDescent="0.2">
      <c r="A199" s="338" t="s">
        <v>593</v>
      </c>
      <c r="B199" s="338"/>
      <c r="C199" s="338"/>
      <c r="D199" s="338"/>
      <c r="E199" s="65">
        <f t="shared" si="3"/>
        <v>14613</v>
      </c>
      <c r="F199" s="67">
        <v>6037</v>
      </c>
      <c r="G199" s="67"/>
      <c r="H199" s="67">
        <v>8545</v>
      </c>
      <c r="I199" s="67">
        <v>965</v>
      </c>
      <c r="J199" s="67">
        <v>57</v>
      </c>
      <c r="K199" s="67">
        <v>4</v>
      </c>
      <c r="L199" s="67">
        <v>17</v>
      </c>
      <c r="M199" s="67">
        <v>7383</v>
      </c>
      <c r="N199" s="67"/>
      <c r="O199" s="67">
        <v>116</v>
      </c>
      <c r="P199" s="67">
        <v>20</v>
      </c>
      <c r="Q199" s="67">
        <v>31</v>
      </c>
    </row>
    <row r="200" spans="1:17" x14ac:dyDescent="0.2">
      <c r="A200" s="338" t="s">
        <v>594</v>
      </c>
      <c r="B200" s="338"/>
      <c r="C200" s="338"/>
      <c r="D200" s="338"/>
      <c r="E200" s="65">
        <f t="shared" si="3"/>
        <v>58084</v>
      </c>
      <c r="F200" s="67">
        <v>30187</v>
      </c>
      <c r="G200" s="67"/>
      <c r="H200" s="67">
        <v>27711</v>
      </c>
      <c r="I200" s="67">
        <v>6893</v>
      </c>
      <c r="J200" s="67">
        <v>1800</v>
      </c>
      <c r="K200" s="67">
        <v>54</v>
      </c>
      <c r="L200" s="67">
        <v>119</v>
      </c>
      <c r="M200" s="67">
        <v>17169</v>
      </c>
      <c r="N200" s="67"/>
      <c r="O200" s="67">
        <v>129</v>
      </c>
      <c r="P200" s="67">
        <v>1759</v>
      </c>
      <c r="Q200" s="67">
        <v>186</v>
      </c>
    </row>
    <row r="201" spans="1:17" x14ac:dyDescent="0.2">
      <c r="A201" s="338" t="s">
        <v>595</v>
      </c>
      <c r="B201" s="338"/>
      <c r="C201" s="338"/>
      <c r="D201" s="338"/>
      <c r="E201" s="65">
        <f t="shared" si="3"/>
        <v>7151</v>
      </c>
      <c r="F201" s="67">
        <v>730</v>
      </c>
      <c r="G201" s="67"/>
      <c r="H201" s="67">
        <v>6257</v>
      </c>
      <c r="I201" s="67">
        <v>164</v>
      </c>
      <c r="J201" s="67">
        <v>28</v>
      </c>
      <c r="K201" s="67">
        <v>1</v>
      </c>
      <c r="L201" s="67">
        <v>1</v>
      </c>
      <c r="M201" s="67">
        <v>6091</v>
      </c>
      <c r="N201" s="67"/>
      <c r="O201" s="67">
        <v>30</v>
      </c>
      <c r="P201" s="67">
        <v>0</v>
      </c>
      <c r="Q201" s="67">
        <v>164</v>
      </c>
    </row>
    <row r="202" spans="1:17" x14ac:dyDescent="0.2">
      <c r="A202" s="338" t="s">
        <v>596</v>
      </c>
      <c r="B202" s="338"/>
      <c r="C202" s="338"/>
      <c r="D202" s="338"/>
      <c r="E202" s="65">
        <f t="shared" si="3"/>
        <v>4879</v>
      </c>
      <c r="F202" s="67">
        <v>1666</v>
      </c>
      <c r="G202" s="67"/>
      <c r="H202" s="67">
        <v>3197</v>
      </c>
      <c r="I202" s="67">
        <v>644</v>
      </c>
      <c r="J202" s="67">
        <v>161</v>
      </c>
      <c r="K202" s="67">
        <v>3</v>
      </c>
      <c r="L202" s="67">
        <v>5</v>
      </c>
      <c r="M202" s="67">
        <v>2345</v>
      </c>
      <c r="N202" s="67"/>
      <c r="O202" s="67">
        <v>47</v>
      </c>
      <c r="P202" s="67">
        <v>13</v>
      </c>
      <c r="Q202" s="67">
        <v>16</v>
      </c>
    </row>
    <row r="203" spans="1:17" x14ac:dyDescent="0.2">
      <c r="A203" s="338" t="s">
        <v>597</v>
      </c>
      <c r="B203" s="338"/>
      <c r="C203" s="338"/>
      <c r="D203" s="338"/>
      <c r="E203" s="65">
        <f t="shared" ref="E203:E224" si="4">SUM(F203+H203+Q203)</f>
        <v>6763</v>
      </c>
      <c r="F203" s="67">
        <v>3951</v>
      </c>
      <c r="G203" s="67"/>
      <c r="H203" s="67">
        <v>2796</v>
      </c>
      <c r="I203" s="67">
        <v>1403</v>
      </c>
      <c r="J203" s="67">
        <v>157</v>
      </c>
      <c r="K203" s="67">
        <v>7</v>
      </c>
      <c r="L203" s="67">
        <v>7</v>
      </c>
      <c r="M203" s="67">
        <v>1235</v>
      </c>
      <c r="N203" s="67"/>
      <c r="O203" s="67">
        <v>12</v>
      </c>
      <c r="P203" s="67">
        <v>4</v>
      </c>
      <c r="Q203" s="67">
        <v>16</v>
      </c>
    </row>
    <row r="204" spans="1:17" x14ac:dyDescent="0.2">
      <c r="A204" s="338" t="s">
        <v>598</v>
      </c>
      <c r="B204" s="338"/>
      <c r="C204" s="338"/>
      <c r="D204" s="338"/>
      <c r="E204" s="65">
        <f t="shared" si="4"/>
        <v>5696</v>
      </c>
      <c r="F204" s="67">
        <v>2452</v>
      </c>
      <c r="G204" s="67"/>
      <c r="H204" s="67">
        <v>3233</v>
      </c>
      <c r="I204" s="67">
        <v>73</v>
      </c>
      <c r="J204" s="67">
        <v>22</v>
      </c>
      <c r="K204" s="67">
        <v>0</v>
      </c>
      <c r="L204" s="67">
        <v>5</v>
      </c>
      <c r="M204" s="67">
        <v>3106</v>
      </c>
      <c r="N204" s="67"/>
      <c r="O204" s="67">
        <v>9</v>
      </c>
      <c r="P204" s="67">
        <v>22</v>
      </c>
      <c r="Q204" s="67">
        <v>11</v>
      </c>
    </row>
    <row r="205" spans="1:17" x14ac:dyDescent="0.2">
      <c r="A205" s="338" t="s">
        <v>599</v>
      </c>
      <c r="B205" s="338"/>
      <c r="C205" s="338"/>
      <c r="D205" s="338"/>
      <c r="E205" s="65">
        <f t="shared" si="4"/>
        <v>16403</v>
      </c>
      <c r="F205" s="67">
        <v>8075</v>
      </c>
      <c r="G205" s="67"/>
      <c r="H205" s="67">
        <v>8281</v>
      </c>
      <c r="I205" s="67">
        <v>940</v>
      </c>
      <c r="J205" s="67">
        <v>112</v>
      </c>
      <c r="K205" s="67">
        <v>25</v>
      </c>
      <c r="L205" s="67">
        <v>45</v>
      </c>
      <c r="M205" s="67">
        <v>7140</v>
      </c>
      <c r="N205" s="67"/>
      <c r="O205" s="67">
        <v>25</v>
      </c>
      <c r="P205" s="67">
        <v>16</v>
      </c>
      <c r="Q205" s="67">
        <v>47</v>
      </c>
    </row>
    <row r="206" spans="1:17" x14ac:dyDescent="0.2">
      <c r="A206" s="338" t="s">
        <v>600</v>
      </c>
      <c r="B206" s="338"/>
      <c r="C206" s="338"/>
      <c r="D206" s="338"/>
      <c r="E206" s="65">
        <f t="shared" si="4"/>
        <v>45095</v>
      </c>
      <c r="F206" s="67">
        <v>18295</v>
      </c>
      <c r="G206" s="67"/>
      <c r="H206" s="67">
        <v>26717</v>
      </c>
      <c r="I206" s="67">
        <v>14125</v>
      </c>
      <c r="J206" s="67">
        <v>1426</v>
      </c>
      <c r="K206" s="67">
        <v>38</v>
      </c>
      <c r="L206" s="67">
        <v>56</v>
      </c>
      <c r="M206" s="67">
        <v>11067</v>
      </c>
      <c r="N206" s="67"/>
      <c r="O206" s="67">
        <v>88</v>
      </c>
      <c r="P206" s="67">
        <v>207</v>
      </c>
      <c r="Q206" s="67">
        <v>83</v>
      </c>
    </row>
    <row r="207" spans="1:17" x14ac:dyDescent="0.2">
      <c r="A207" s="338" t="s">
        <v>601</v>
      </c>
      <c r="B207" s="338"/>
      <c r="C207" s="338"/>
      <c r="D207" s="338"/>
      <c r="E207" s="65">
        <f t="shared" si="4"/>
        <v>143362</v>
      </c>
      <c r="F207" s="67">
        <v>50304</v>
      </c>
      <c r="G207" s="67"/>
      <c r="H207" s="67">
        <v>89721</v>
      </c>
      <c r="I207" s="67">
        <v>38379</v>
      </c>
      <c r="J207" s="67">
        <v>11616</v>
      </c>
      <c r="K207" s="67">
        <v>149</v>
      </c>
      <c r="L207" s="67">
        <v>13479</v>
      </c>
      <c r="M207" s="67">
        <v>25340</v>
      </c>
      <c r="N207" s="67"/>
      <c r="O207" s="67">
        <v>1182</v>
      </c>
      <c r="P207" s="67">
        <v>1079</v>
      </c>
      <c r="Q207" s="67">
        <v>3337</v>
      </c>
    </row>
    <row r="208" spans="1:17" x14ac:dyDescent="0.2">
      <c r="A208" s="338" t="s">
        <v>602</v>
      </c>
      <c r="B208" s="338"/>
      <c r="C208" s="338"/>
      <c r="D208" s="338"/>
      <c r="E208" s="65">
        <f t="shared" si="4"/>
        <v>2177</v>
      </c>
      <c r="F208" s="67">
        <v>333</v>
      </c>
      <c r="G208" s="67"/>
      <c r="H208" s="67">
        <v>1841</v>
      </c>
      <c r="I208" s="67">
        <v>972</v>
      </c>
      <c r="J208" s="67">
        <v>49</v>
      </c>
      <c r="K208" s="67">
        <v>0</v>
      </c>
      <c r="L208" s="67">
        <v>0</v>
      </c>
      <c r="M208" s="67">
        <v>791</v>
      </c>
      <c r="N208" s="67"/>
      <c r="O208" s="67">
        <v>21</v>
      </c>
      <c r="P208" s="67">
        <v>19</v>
      </c>
      <c r="Q208" s="67">
        <v>3</v>
      </c>
    </row>
    <row r="209" spans="1:17" x14ac:dyDescent="0.2">
      <c r="A209" s="338" t="s">
        <v>603</v>
      </c>
      <c r="B209" s="338"/>
      <c r="C209" s="338"/>
      <c r="D209" s="338"/>
      <c r="E209" s="65">
        <f t="shared" si="4"/>
        <v>29005</v>
      </c>
      <c r="F209" s="67">
        <v>8921</v>
      </c>
      <c r="G209" s="67"/>
      <c r="H209" s="67">
        <v>19886</v>
      </c>
      <c r="I209" s="67">
        <v>16156</v>
      </c>
      <c r="J209" s="67">
        <v>1219</v>
      </c>
      <c r="K209" s="67">
        <v>30</v>
      </c>
      <c r="L209" s="67">
        <v>66</v>
      </c>
      <c r="M209" s="67">
        <v>2503</v>
      </c>
      <c r="N209" s="67"/>
      <c r="O209" s="67">
        <v>66</v>
      </c>
      <c r="P209" s="67">
        <v>123</v>
      </c>
      <c r="Q209" s="67">
        <v>198</v>
      </c>
    </row>
    <row r="210" spans="1:17" x14ac:dyDescent="0.2">
      <c r="A210" s="338" t="s">
        <v>604</v>
      </c>
      <c r="B210" s="338"/>
      <c r="C210" s="338"/>
      <c r="D210" s="338"/>
      <c r="E210" s="65">
        <f t="shared" si="4"/>
        <v>27346</v>
      </c>
      <c r="F210" s="67">
        <v>15856</v>
      </c>
      <c r="G210" s="67"/>
      <c r="H210" s="67">
        <v>11436</v>
      </c>
      <c r="I210" s="67">
        <v>523</v>
      </c>
      <c r="J210" s="67">
        <v>496</v>
      </c>
      <c r="K210" s="67">
        <v>17</v>
      </c>
      <c r="L210" s="67">
        <v>5</v>
      </c>
      <c r="M210" s="67">
        <v>10317</v>
      </c>
      <c r="N210" s="67"/>
      <c r="O210" s="67">
        <v>37</v>
      </c>
      <c r="P210" s="67">
        <v>46</v>
      </c>
      <c r="Q210" s="67">
        <v>54</v>
      </c>
    </row>
    <row r="211" spans="1:17" x14ac:dyDescent="0.2">
      <c r="A211" s="338" t="s">
        <v>605</v>
      </c>
      <c r="B211" s="338"/>
      <c r="C211" s="338"/>
      <c r="D211" s="338"/>
      <c r="E211" s="65">
        <f t="shared" si="4"/>
        <v>19541</v>
      </c>
      <c r="F211" s="67">
        <v>10302</v>
      </c>
      <c r="G211" s="67"/>
      <c r="H211" s="67">
        <v>9169</v>
      </c>
      <c r="I211" s="67">
        <v>1781</v>
      </c>
      <c r="J211" s="67">
        <v>797</v>
      </c>
      <c r="K211" s="67">
        <v>10</v>
      </c>
      <c r="L211" s="67">
        <v>100</v>
      </c>
      <c r="M211" s="67">
        <v>6172</v>
      </c>
      <c r="N211" s="67"/>
      <c r="O211" s="67">
        <v>72</v>
      </c>
      <c r="P211" s="67">
        <v>332</v>
      </c>
      <c r="Q211" s="67">
        <v>70</v>
      </c>
    </row>
    <row r="212" spans="1:17" x14ac:dyDescent="0.2">
      <c r="A212" s="338" t="s">
        <v>606</v>
      </c>
      <c r="B212" s="338"/>
      <c r="C212" s="338"/>
      <c r="D212" s="338"/>
      <c r="E212" s="65">
        <f t="shared" si="4"/>
        <v>552156</v>
      </c>
      <c r="F212" s="67">
        <v>161499</v>
      </c>
      <c r="G212" s="67"/>
      <c r="H212" s="67">
        <v>364840</v>
      </c>
      <c r="I212" s="67">
        <v>245406</v>
      </c>
      <c r="J212" s="67">
        <v>29038</v>
      </c>
      <c r="K212" s="67">
        <v>716</v>
      </c>
      <c r="L212" s="67">
        <v>22736</v>
      </c>
      <c r="M212" s="67">
        <v>62327</v>
      </c>
      <c r="N212" s="67"/>
      <c r="O212" s="67">
        <v>6216</v>
      </c>
      <c r="P212" s="67">
        <v>2803</v>
      </c>
      <c r="Q212" s="67">
        <v>25817</v>
      </c>
    </row>
    <row r="213" spans="1:17" x14ac:dyDescent="0.2">
      <c r="A213" s="338" t="s">
        <v>607</v>
      </c>
      <c r="B213" s="338"/>
      <c r="C213" s="338"/>
      <c r="D213" s="338"/>
      <c r="E213" s="65">
        <f t="shared" si="4"/>
        <v>10851</v>
      </c>
      <c r="F213" s="67">
        <v>4152</v>
      </c>
      <c r="G213" s="67"/>
      <c r="H213" s="67">
        <v>6672</v>
      </c>
      <c r="I213" s="67">
        <v>682</v>
      </c>
      <c r="J213" s="67">
        <v>153</v>
      </c>
      <c r="K213" s="67">
        <v>5</v>
      </c>
      <c r="L213" s="67">
        <v>3</v>
      </c>
      <c r="M213" s="67">
        <v>5666</v>
      </c>
      <c r="N213" s="67"/>
      <c r="O213" s="67">
        <v>115</v>
      </c>
      <c r="P213" s="67">
        <v>65</v>
      </c>
      <c r="Q213" s="67">
        <v>27</v>
      </c>
    </row>
    <row r="214" spans="1:17" x14ac:dyDescent="0.2">
      <c r="A214" s="338" t="s">
        <v>608</v>
      </c>
      <c r="B214" s="338"/>
      <c r="C214" s="338"/>
      <c r="D214" s="338"/>
      <c r="E214" s="65">
        <f t="shared" si="4"/>
        <v>457928</v>
      </c>
      <c r="F214" s="67">
        <v>172768</v>
      </c>
      <c r="G214" s="67"/>
      <c r="H214" s="67">
        <v>264958</v>
      </c>
      <c r="I214" s="67">
        <v>171622</v>
      </c>
      <c r="J214" s="67">
        <v>40689</v>
      </c>
      <c r="K214" s="67">
        <v>871</v>
      </c>
      <c r="L214" s="67">
        <v>3182</v>
      </c>
      <c r="M214" s="67">
        <v>40519</v>
      </c>
      <c r="N214" s="67"/>
      <c r="O214" s="67">
        <v>6131</v>
      </c>
      <c r="P214" s="67">
        <v>7824</v>
      </c>
      <c r="Q214" s="67">
        <v>20202</v>
      </c>
    </row>
    <row r="215" spans="1:17" x14ac:dyDescent="0.2">
      <c r="A215" s="338" t="s">
        <v>609</v>
      </c>
      <c r="B215" s="338"/>
      <c r="C215" s="338"/>
      <c r="D215" s="338"/>
      <c r="E215" s="65">
        <f t="shared" si="4"/>
        <v>35188</v>
      </c>
      <c r="F215" s="67">
        <v>15251</v>
      </c>
      <c r="G215" s="67"/>
      <c r="H215" s="67">
        <v>19688</v>
      </c>
      <c r="I215" s="67">
        <v>4712</v>
      </c>
      <c r="J215" s="67">
        <v>1278</v>
      </c>
      <c r="K215" s="67">
        <v>36</v>
      </c>
      <c r="L215" s="67">
        <v>12</v>
      </c>
      <c r="M215" s="67">
        <v>13409</v>
      </c>
      <c r="N215" s="67"/>
      <c r="O215" s="67">
        <v>162</v>
      </c>
      <c r="P215" s="67">
        <v>266</v>
      </c>
      <c r="Q215" s="67">
        <v>249</v>
      </c>
    </row>
    <row r="216" spans="1:17" x14ac:dyDescent="0.2">
      <c r="A216" s="338" t="s">
        <v>610</v>
      </c>
      <c r="B216" s="338"/>
      <c r="C216" s="338"/>
      <c r="D216" s="338"/>
      <c r="E216" s="65">
        <f t="shared" si="4"/>
        <v>5163</v>
      </c>
      <c r="F216" s="67">
        <v>322</v>
      </c>
      <c r="G216" s="67"/>
      <c r="H216" s="67">
        <v>4795</v>
      </c>
      <c r="I216" s="67">
        <v>96</v>
      </c>
      <c r="J216" s="67">
        <v>5</v>
      </c>
      <c r="K216" s="67">
        <v>0</v>
      </c>
      <c r="L216" s="67">
        <v>2</v>
      </c>
      <c r="M216" s="67">
        <v>4654</v>
      </c>
      <c r="N216" s="67"/>
      <c r="O216" s="67">
        <v>25</v>
      </c>
      <c r="P216" s="67">
        <v>13</v>
      </c>
      <c r="Q216" s="67">
        <v>46</v>
      </c>
    </row>
    <row r="217" spans="1:17" x14ac:dyDescent="0.2">
      <c r="A217" s="338" t="s">
        <v>611</v>
      </c>
      <c r="B217" s="338"/>
      <c r="C217" s="338"/>
      <c r="D217" s="338"/>
      <c r="E217" s="65">
        <f t="shared" si="4"/>
        <v>17462</v>
      </c>
      <c r="F217" s="67">
        <v>6760</v>
      </c>
      <c r="G217" s="67"/>
      <c r="H217" s="67">
        <v>10637</v>
      </c>
      <c r="I217" s="67">
        <v>5253</v>
      </c>
      <c r="J217" s="67">
        <v>321</v>
      </c>
      <c r="K217" s="67">
        <v>11</v>
      </c>
      <c r="L217" s="67">
        <v>28</v>
      </c>
      <c r="M217" s="67">
        <v>5043</v>
      </c>
      <c r="N217" s="67"/>
      <c r="O217" s="67">
        <v>24</v>
      </c>
      <c r="P217" s="67">
        <v>13</v>
      </c>
      <c r="Q217" s="67">
        <v>65</v>
      </c>
    </row>
    <row r="218" spans="1:17" x14ac:dyDescent="0.2">
      <c r="A218" s="338" t="s">
        <v>612</v>
      </c>
      <c r="B218" s="338"/>
      <c r="C218" s="338"/>
      <c r="D218" s="338"/>
      <c r="E218" s="65">
        <f t="shared" si="4"/>
        <v>11357</v>
      </c>
      <c r="F218" s="67">
        <v>7474</v>
      </c>
      <c r="G218" s="67"/>
      <c r="H218" s="67">
        <v>3852</v>
      </c>
      <c r="I218" s="67">
        <v>322</v>
      </c>
      <c r="J218" s="67">
        <v>305</v>
      </c>
      <c r="K218" s="67">
        <v>2</v>
      </c>
      <c r="L218" s="67">
        <v>3</v>
      </c>
      <c r="M218" s="67">
        <v>3215</v>
      </c>
      <c r="N218" s="67"/>
      <c r="O218" s="67">
        <v>6</v>
      </c>
      <c r="P218" s="67">
        <v>28</v>
      </c>
      <c r="Q218" s="67">
        <v>31</v>
      </c>
    </row>
    <row r="219" spans="1:17" x14ac:dyDescent="0.2">
      <c r="A219" s="338" t="s">
        <v>613</v>
      </c>
      <c r="B219" s="338"/>
      <c r="C219" s="338"/>
      <c r="D219" s="338"/>
      <c r="E219" s="65">
        <f t="shared" si="4"/>
        <v>6784</v>
      </c>
      <c r="F219" s="67">
        <v>3502</v>
      </c>
      <c r="G219" s="67"/>
      <c r="H219" s="67">
        <v>3265</v>
      </c>
      <c r="I219" s="67">
        <v>1298</v>
      </c>
      <c r="J219" s="67">
        <v>100</v>
      </c>
      <c r="K219" s="67">
        <v>18</v>
      </c>
      <c r="L219" s="67">
        <v>2</v>
      </c>
      <c r="M219" s="67">
        <v>1838</v>
      </c>
      <c r="N219" s="67"/>
      <c r="O219" s="67">
        <v>6</v>
      </c>
      <c r="P219" s="67">
        <v>4</v>
      </c>
      <c r="Q219" s="67">
        <v>17</v>
      </c>
    </row>
    <row r="220" spans="1:17" x14ac:dyDescent="0.2">
      <c r="A220" s="338" t="s">
        <v>614</v>
      </c>
      <c r="B220" s="338"/>
      <c r="C220" s="338"/>
      <c r="D220" s="338"/>
      <c r="E220" s="65">
        <f>SUM(F220+H220+Q220)</f>
        <v>10720</v>
      </c>
      <c r="F220" s="67">
        <v>4261</v>
      </c>
      <c r="G220" s="67"/>
      <c r="H220" s="67">
        <v>6428</v>
      </c>
      <c r="I220" s="67">
        <v>845</v>
      </c>
      <c r="J220" s="67">
        <v>226</v>
      </c>
      <c r="K220" s="67">
        <v>28</v>
      </c>
      <c r="L220" s="67">
        <v>225</v>
      </c>
      <c r="M220" s="67">
        <v>5079</v>
      </c>
      <c r="N220" s="67"/>
      <c r="O220" s="67">
        <v>16</v>
      </c>
      <c r="P220" s="67">
        <v>42</v>
      </c>
      <c r="Q220" s="67">
        <v>31</v>
      </c>
    </row>
    <row r="221" spans="1:17" x14ac:dyDescent="0.2">
      <c r="A221" s="338" t="s">
        <v>615</v>
      </c>
      <c r="B221" s="338"/>
      <c r="C221" s="338"/>
      <c r="D221" s="338"/>
      <c r="E221" s="65">
        <f>SUM(F221+H221+Q221)</f>
        <v>12379</v>
      </c>
      <c r="F221" s="67">
        <v>5621</v>
      </c>
      <c r="G221" s="67"/>
      <c r="H221" s="67">
        <v>6680</v>
      </c>
      <c r="I221" s="67">
        <v>1777</v>
      </c>
      <c r="J221" s="67">
        <v>69</v>
      </c>
      <c r="K221" s="67">
        <v>19</v>
      </c>
      <c r="L221" s="67">
        <v>2</v>
      </c>
      <c r="M221" s="67">
        <v>4804</v>
      </c>
      <c r="N221" s="67"/>
      <c r="O221" s="67">
        <v>5</v>
      </c>
      <c r="P221" s="67">
        <v>44</v>
      </c>
      <c r="Q221" s="67">
        <v>78</v>
      </c>
    </row>
    <row r="222" spans="1:17" x14ac:dyDescent="0.2">
      <c r="A222" s="338" t="s">
        <v>616</v>
      </c>
      <c r="B222" s="338"/>
      <c r="C222" s="338"/>
      <c r="D222" s="338"/>
      <c r="E222" s="65">
        <f>SUM(F222+H222+Q222)</f>
        <v>41923</v>
      </c>
      <c r="F222" s="67">
        <v>23060</v>
      </c>
      <c r="G222" s="67"/>
      <c r="H222" s="67">
        <v>18717</v>
      </c>
      <c r="I222" s="67">
        <v>7703</v>
      </c>
      <c r="J222" s="67">
        <v>1496</v>
      </c>
      <c r="K222" s="67">
        <v>35</v>
      </c>
      <c r="L222" s="67">
        <v>12</v>
      </c>
      <c r="M222" s="67">
        <v>9324</v>
      </c>
      <c r="N222" s="67"/>
      <c r="O222" s="67">
        <v>40</v>
      </c>
      <c r="P222" s="67">
        <v>153</v>
      </c>
      <c r="Q222" s="67">
        <v>146</v>
      </c>
    </row>
    <row r="223" spans="1:17" ht="22.5" customHeight="1" x14ac:dyDescent="0.2">
      <c r="A223" s="339" t="s">
        <v>617</v>
      </c>
      <c r="B223" s="338"/>
      <c r="C223" s="338"/>
      <c r="D223" s="338"/>
      <c r="E223" s="296">
        <f t="shared" si="4"/>
        <v>13866</v>
      </c>
      <c r="F223" s="297">
        <v>2379</v>
      </c>
      <c r="G223" s="297"/>
      <c r="H223" s="297">
        <v>11296</v>
      </c>
      <c r="I223" s="297">
        <v>7211</v>
      </c>
      <c r="J223" s="297">
        <v>78</v>
      </c>
      <c r="K223" s="297">
        <v>5</v>
      </c>
      <c r="L223" s="297">
        <v>2</v>
      </c>
      <c r="M223" s="297">
        <v>3963</v>
      </c>
      <c r="N223" s="297"/>
      <c r="O223" s="297">
        <v>31</v>
      </c>
      <c r="P223" s="297">
        <v>42</v>
      </c>
      <c r="Q223" s="297">
        <v>191</v>
      </c>
    </row>
    <row r="224" spans="1:17" x14ac:dyDescent="0.2">
      <c r="A224" s="338" t="s">
        <v>618</v>
      </c>
      <c r="B224" s="338"/>
      <c r="C224" s="338"/>
      <c r="D224" s="338"/>
      <c r="E224" s="65">
        <f t="shared" si="4"/>
        <v>13434</v>
      </c>
      <c r="F224" s="67">
        <v>6334</v>
      </c>
      <c r="G224" s="67"/>
      <c r="H224" s="67">
        <v>7088</v>
      </c>
      <c r="I224" s="67">
        <v>343</v>
      </c>
      <c r="J224" s="67">
        <v>262</v>
      </c>
      <c r="K224" s="67">
        <v>19</v>
      </c>
      <c r="L224" s="67">
        <v>14</v>
      </c>
      <c r="M224" s="67">
        <v>6319</v>
      </c>
      <c r="N224" s="67"/>
      <c r="O224" s="67">
        <v>51</v>
      </c>
      <c r="P224" s="67">
        <v>89</v>
      </c>
      <c r="Q224" s="67">
        <v>12</v>
      </c>
    </row>
    <row r="225" spans="1:17" ht="17.25" customHeight="1" x14ac:dyDescent="0.2">
      <c r="A225" s="335"/>
      <c r="B225" s="335"/>
      <c r="C225" s="335"/>
      <c r="D225" s="335"/>
      <c r="E225" s="61"/>
      <c r="F225" s="61"/>
      <c r="G225" s="61"/>
      <c r="H225" s="61"/>
      <c r="I225" s="61"/>
      <c r="J225" s="61"/>
      <c r="K225" s="61"/>
      <c r="L225" s="61"/>
      <c r="M225" s="70"/>
      <c r="N225" s="70"/>
      <c r="O225" s="70"/>
      <c r="P225" s="70"/>
      <c r="Q225" s="70"/>
    </row>
    <row r="226" spans="1:17" ht="11.25" customHeight="1" x14ac:dyDescent="0.2">
      <c r="A226" s="71"/>
      <c r="B226" s="71"/>
      <c r="C226" s="71"/>
      <c r="D226" s="71"/>
      <c r="F226" s="71"/>
      <c r="G226" s="71"/>
      <c r="H226" s="71"/>
      <c r="I226" s="71"/>
      <c r="J226" s="71"/>
      <c r="K226" s="71"/>
      <c r="L226" s="71"/>
      <c r="M226" s="71"/>
      <c r="N226" s="71"/>
      <c r="O226" s="71"/>
      <c r="P226" s="71"/>
      <c r="Q226" s="72"/>
    </row>
    <row r="227" spans="1:17" ht="11.25" customHeight="1" x14ac:dyDescent="0.2">
      <c r="A227" s="71" t="s">
        <v>145</v>
      </c>
      <c r="B227" s="71"/>
      <c r="C227" s="207"/>
      <c r="D227" s="340" t="s">
        <v>854</v>
      </c>
      <c r="E227" s="340"/>
      <c r="F227" s="340"/>
      <c r="G227" s="340"/>
      <c r="H227" s="340"/>
      <c r="I227" s="340"/>
      <c r="J227" s="340"/>
      <c r="K227" s="340"/>
      <c r="L227" s="340"/>
      <c r="M227" s="340"/>
      <c r="N227" s="340"/>
      <c r="O227" s="340"/>
      <c r="P227" s="340"/>
      <c r="Q227" s="340"/>
    </row>
    <row r="228" spans="1:17" ht="11.25" customHeight="1" x14ac:dyDescent="0.2">
      <c r="A228" s="71"/>
      <c r="B228" s="71"/>
      <c r="C228" s="282"/>
      <c r="D228" s="340"/>
      <c r="E228" s="340"/>
      <c r="F228" s="340"/>
      <c r="G228" s="340"/>
      <c r="H228" s="340"/>
      <c r="I228" s="340"/>
      <c r="J228" s="340"/>
      <c r="K228" s="340"/>
      <c r="L228" s="340"/>
      <c r="M228" s="340"/>
      <c r="N228" s="340"/>
      <c r="O228" s="340"/>
      <c r="P228" s="340"/>
      <c r="Q228" s="340"/>
    </row>
    <row r="229" spans="1:17" ht="11.25" customHeight="1" x14ac:dyDescent="0.2">
      <c r="A229" s="71"/>
      <c r="B229" s="71"/>
      <c r="C229" s="282"/>
      <c r="D229" s="340"/>
      <c r="E229" s="340"/>
      <c r="F229" s="340"/>
      <c r="G229" s="340"/>
      <c r="H229" s="340"/>
      <c r="I229" s="340"/>
      <c r="J229" s="340"/>
      <c r="K229" s="340"/>
      <c r="L229" s="340"/>
      <c r="M229" s="340"/>
      <c r="N229" s="340"/>
      <c r="O229" s="340"/>
      <c r="P229" s="340"/>
      <c r="Q229" s="340"/>
    </row>
    <row r="230" spans="1:17" ht="11.25" customHeight="1" x14ac:dyDescent="0.2">
      <c r="A230" s="71"/>
      <c r="C230" s="282"/>
      <c r="D230" s="341" t="s">
        <v>406</v>
      </c>
      <c r="E230" s="341"/>
      <c r="F230" s="341"/>
      <c r="G230" s="341"/>
      <c r="H230" s="341"/>
      <c r="I230" s="341"/>
      <c r="J230" s="341"/>
      <c r="K230" s="341"/>
      <c r="L230" s="341"/>
      <c r="M230" s="341"/>
      <c r="N230" s="341"/>
      <c r="O230" s="341"/>
      <c r="P230" s="341"/>
      <c r="Q230" s="341"/>
    </row>
    <row r="231" spans="1:17" ht="11.25" customHeight="1" x14ac:dyDescent="0.2">
      <c r="A231" s="71"/>
      <c r="C231" s="282"/>
      <c r="D231" s="340" t="s">
        <v>622</v>
      </c>
      <c r="E231" s="340"/>
      <c r="F231" s="340"/>
      <c r="G231" s="340"/>
      <c r="H231" s="340"/>
      <c r="I231" s="340"/>
      <c r="J231" s="340"/>
      <c r="K231" s="340"/>
      <c r="L231" s="340"/>
      <c r="M231" s="340"/>
      <c r="N231" s="340"/>
      <c r="O231" s="340"/>
      <c r="P231" s="340"/>
      <c r="Q231" s="340"/>
    </row>
    <row r="232" spans="1:17" ht="11.25" customHeight="1" x14ac:dyDescent="0.2">
      <c r="A232" s="71"/>
      <c r="C232" s="282"/>
      <c r="D232" s="340"/>
      <c r="E232" s="340"/>
      <c r="F232" s="340"/>
      <c r="G232" s="340"/>
      <c r="H232" s="340"/>
      <c r="I232" s="340"/>
      <c r="J232" s="340"/>
      <c r="K232" s="340"/>
      <c r="L232" s="340"/>
      <c r="M232" s="340"/>
      <c r="N232" s="340"/>
      <c r="O232" s="340"/>
      <c r="P232" s="340"/>
      <c r="Q232" s="340"/>
    </row>
    <row r="233" spans="1:17" x14ac:dyDescent="0.2">
      <c r="A233" s="71" t="s">
        <v>154</v>
      </c>
      <c r="B233" s="69"/>
      <c r="C233" s="69"/>
      <c r="D233" s="344" t="s">
        <v>293</v>
      </c>
      <c r="E233" s="344"/>
      <c r="F233" s="344"/>
      <c r="G233" s="344"/>
      <c r="H233" s="344"/>
      <c r="I233" s="344"/>
      <c r="J233" s="344"/>
      <c r="K233" s="344"/>
      <c r="L233" s="344"/>
      <c r="M233" s="344"/>
      <c r="N233" s="344"/>
      <c r="O233" s="344"/>
      <c r="P233" s="344"/>
      <c r="Q233" s="344"/>
    </row>
    <row r="234" spans="1:17" x14ac:dyDescent="0.2">
      <c r="A234" s="73" t="s">
        <v>144</v>
      </c>
      <c r="B234" s="71"/>
      <c r="C234" s="71"/>
      <c r="D234" s="342" t="s">
        <v>683</v>
      </c>
      <c r="E234" s="343"/>
      <c r="F234" s="343"/>
      <c r="G234" s="343"/>
      <c r="H234" s="343"/>
      <c r="I234" s="343"/>
      <c r="J234" s="343"/>
      <c r="K234" s="343"/>
      <c r="L234" s="343"/>
      <c r="M234" s="343"/>
      <c r="N234" s="343"/>
      <c r="O234" s="343"/>
      <c r="P234" s="343"/>
      <c r="Q234" s="343"/>
    </row>
    <row r="235" spans="1:17" x14ac:dyDescent="0.2">
      <c r="A235" s="71"/>
      <c r="B235" s="71"/>
      <c r="C235" s="71"/>
      <c r="D235" s="343"/>
      <c r="E235" s="343"/>
      <c r="F235" s="343"/>
      <c r="G235" s="343"/>
      <c r="H235" s="343"/>
      <c r="I235" s="343"/>
      <c r="J235" s="343"/>
      <c r="K235" s="343"/>
      <c r="L235" s="343"/>
      <c r="M235" s="343"/>
      <c r="N235" s="343"/>
      <c r="O235" s="343"/>
      <c r="P235" s="343"/>
      <c r="Q235" s="343"/>
    </row>
    <row r="236" spans="1:17" hidden="1" x14ac:dyDescent="0.2">
      <c r="A236" s="74" t="s">
        <v>153</v>
      </c>
    </row>
  </sheetData>
  <mergeCells count="227">
    <mergeCell ref="D231:Q232"/>
    <mergeCell ref="A214:D214"/>
    <mergeCell ref="A215:D215"/>
    <mergeCell ref="A216:D216"/>
    <mergeCell ref="A222:D222"/>
    <mergeCell ref="D227:Q229"/>
    <mergeCell ref="D230:Q230"/>
    <mergeCell ref="A213:D213"/>
    <mergeCell ref="D234:Q235"/>
    <mergeCell ref="A223:D223"/>
    <mergeCell ref="A224:D224"/>
    <mergeCell ref="A217:D217"/>
    <mergeCell ref="A218:D218"/>
    <mergeCell ref="A219:D219"/>
    <mergeCell ref="D233:Q233"/>
    <mergeCell ref="A220:D220"/>
    <mergeCell ref="A221:D221"/>
    <mergeCell ref="A207:D207"/>
    <mergeCell ref="A208:D208"/>
    <mergeCell ref="A209:D209"/>
    <mergeCell ref="A210:D210"/>
    <mergeCell ref="A211:D211"/>
    <mergeCell ref="A212:D212"/>
    <mergeCell ref="A201:D201"/>
    <mergeCell ref="A202:D202"/>
    <mergeCell ref="A203:D203"/>
    <mergeCell ref="A204:D204"/>
    <mergeCell ref="A205:D205"/>
    <mergeCell ref="A206:D206"/>
    <mergeCell ref="A195:D195"/>
    <mergeCell ref="A196:D196"/>
    <mergeCell ref="A197:D197"/>
    <mergeCell ref="A198:D198"/>
    <mergeCell ref="A199:D199"/>
    <mergeCell ref="A200:D200"/>
    <mergeCell ref="A189:D189"/>
    <mergeCell ref="A190:D190"/>
    <mergeCell ref="A191:D191"/>
    <mergeCell ref="A192:D192"/>
    <mergeCell ref="A193:D193"/>
    <mergeCell ref="A194:D194"/>
    <mergeCell ref="A183:D183"/>
    <mergeCell ref="A184:D184"/>
    <mergeCell ref="A185:D185"/>
    <mergeCell ref="A186:D186"/>
    <mergeCell ref="A187:D187"/>
    <mergeCell ref="A188:D188"/>
    <mergeCell ref="A177:D177"/>
    <mergeCell ref="A178:D178"/>
    <mergeCell ref="A179:D179"/>
    <mergeCell ref="A180:D180"/>
    <mergeCell ref="A181:D181"/>
    <mergeCell ref="A182:D182"/>
    <mergeCell ref="A171:D171"/>
    <mergeCell ref="A172:D172"/>
    <mergeCell ref="A173:D173"/>
    <mergeCell ref="A174:D174"/>
    <mergeCell ref="A175:D175"/>
    <mergeCell ref="A176:D176"/>
    <mergeCell ref="A165:D165"/>
    <mergeCell ref="A166:D166"/>
    <mergeCell ref="A167:D167"/>
    <mergeCell ref="A168:D168"/>
    <mergeCell ref="A169:D169"/>
    <mergeCell ref="A170:D170"/>
    <mergeCell ref="A159:D159"/>
    <mergeCell ref="A160:D160"/>
    <mergeCell ref="A161:D161"/>
    <mergeCell ref="A162:D162"/>
    <mergeCell ref="A163:D163"/>
    <mergeCell ref="A164:D164"/>
    <mergeCell ref="A153:D153"/>
    <mergeCell ref="A154:D154"/>
    <mergeCell ref="A155:D155"/>
    <mergeCell ref="A156:D156"/>
    <mergeCell ref="A157:D157"/>
    <mergeCell ref="A158:D158"/>
    <mergeCell ref="A147:D147"/>
    <mergeCell ref="A148:D148"/>
    <mergeCell ref="A149:D149"/>
    <mergeCell ref="A150:D150"/>
    <mergeCell ref="A151:D151"/>
    <mergeCell ref="A152:D152"/>
    <mergeCell ref="A141:D141"/>
    <mergeCell ref="A142:D142"/>
    <mergeCell ref="A143:D143"/>
    <mergeCell ref="A144:D144"/>
    <mergeCell ref="A145:D145"/>
    <mergeCell ref="A146:D146"/>
    <mergeCell ref="A135:D135"/>
    <mergeCell ref="A136:D136"/>
    <mergeCell ref="A137:D137"/>
    <mergeCell ref="A138:D138"/>
    <mergeCell ref="A139:D139"/>
    <mergeCell ref="A140:D140"/>
    <mergeCell ref="A129:D129"/>
    <mergeCell ref="A130:D130"/>
    <mergeCell ref="A131:D131"/>
    <mergeCell ref="A132:D132"/>
    <mergeCell ref="A133:D133"/>
    <mergeCell ref="A134:D134"/>
    <mergeCell ref="A123:D123"/>
    <mergeCell ref="A124:D124"/>
    <mergeCell ref="A125:D125"/>
    <mergeCell ref="A126:D126"/>
    <mergeCell ref="A127:D127"/>
    <mergeCell ref="A128:D128"/>
    <mergeCell ref="A117:D117"/>
    <mergeCell ref="A118:D118"/>
    <mergeCell ref="A119:D119"/>
    <mergeCell ref="A120:D120"/>
    <mergeCell ref="A121:D121"/>
    <mergeCell ref="A122:D122"/>
    <mergeCell ref="A111:D111"/>
    <mergeCell ref="A112:D112"/>
    <mergeCell ref="A113:D113"/>
    <mergeCell ref="A114:D114"/>
    <mergeCell ref="A115:D115"/>
    <mergeCell ref="A116:D116"/>
    <mergeCell ref="A105:D105"/>
    <mergeCell ref="A106:D106"/>
    <mergeCell ref="A107:D107"/>
    <mergeCell ref="A108:D108"/>
    <mergeCell ref="A109:D109"/>
    <mergeCell ref="A110:D110"/>
    <mergeCell ref="A99:D99"/>
    <mergeCell ref="A100:D100"/>
    <mergeCell ref="A101:D101"/>
    <mergeCell ref="A102:D102"/>
    <mergeCell ref="A103:D103"/>
    <mergeCell ref="A104:D104"/>
    <mergeCell ref="A93:D93"/>
    <mergeCell ref="A94:D94"/>
    <mergeCell ref="A95:D95"/>
    <mergeCell ref="A96:D96"/>
    <mergeCell ref="A97:D97"/>
    <mergeCell ref="A98:D98"/>
    <mergeCell ref="A87:D87"/>
    <mergeCell ref="A88:D88"/>
    <mergeCell ref="A89:D89"/>
    <mergeCell ref="A90:D90"/>
    <mergeCell ref="A91:D91"/>
    <mergeCell ref="A92:D92"/>
    <mergeCell ref="A81:D81"/>
    <mergeCell ref="A82:D82"/>
    <mergeCell ref="A83:D83"/>
    <mergeCell ref="A84:D84"/>
    <mergeCell ref="A85:D85"/>
    <mergeCell ref="A86:D86"/>
    <mergeCell ref="A75:D75"/>
    <mergeCell ref="A76:D76"/>
    <mergeCell ref="A77:D77"/>
    <mergeCell ref="A78:D78"/>
    <mergeCell ref="A79:D79"/>
    <mergeCell ref="A80:D80"/>
    <mergeCell ref="A69:D69"/>
    <mergeCell ref="A70:D70"/>
    <mergeCell ref="A71:D71"/>
    <mergeCell ref="A72:D72"/>
    <mergeCell ref="A73:D73"/>
    <mergeCell ref="A74:D74"/>
    <mergeCell ref="A63:D63"/>
    <mergeCell ref="A64:D64"/>
    <mergeCell ref="A65:D65"/>
    <mergeCell ref="A66:D66"/>
    <mergeCell ref="A67:D67"/>
    <mergeCell ref="A68:D68"/>
    <mergeCell ref="A57:D57"/>
    <mergeCell ref="A58:D58"/>
    <mergeCell ref="A59:D59"/>
    <mergeCell ref="A60:D60"/>
    <mergeCell ref="A61:D61"/>
    <mergeCell ref="A62:D62"/>
    <mergeCell ref="A51:D51"/>
    <mergeCell ref="A52:D52"/>
    <mergeCell ref="A53:D53"/>
    <mergeCell ref="A54:D54"/>
    <mergeCell ref="A55:D55"/>
    <mergeCell ref="A56:D56"/>
    <mergeCell ref="A45:D45"/>
    <mergeCell ref="A46:D46"/>
    <mergeCell ref="A47:D47"/>
    <mergeCell ref="A48:D48"/>
    <mergeCell ref="A49:D49"/>
    <mergeCell ref="A50:D50"/>
    <mergeCell ref="A42:D42"/>
    <mergeCell ref="A43:D43"/>
    <mergeCell ref="A44:D44"/>
    <mergeCell ref="A33:D33"/>
    <mergeCell ref="A34:D34"/>
    <mergeCell ref="A35:D35"/>
    <mergeCell ref="A36:D36"/>
    <mergeCell ref="A37:D37"/>
    <mergeCell ref="A38:D38"/>
    <mergeCell ref="A13:D13"/>
    <mergeCell ref="A14:D14"/>
    <mergeCell ref="A225:D225"/>
    <mergeCell ref="A15:D15"/>
    <mergeCell ref="A16:D16"/>
    <mergeCell ref="A17:D17"/>
    <mergeCell ref="A18:D18"/>
    <mergeCell ref="A19:D19"/>
    <mergeCell ref="A20:D20"/>
    <mergeCell ref="A27:D27"/>
    <mergeCell ref="A28:D28"/>
    <mergeCell ref="A29:D29"/>
    <mergeCell ref="A30:D30"/>
    <mergeCell ref="A31:D31"/>
    <mergeCell ref="A32:D32"/>
    <mergeCell ref="A21:D21"/>
    <mergeCell ref="A22:D22"/>
    <mergeCell ref="A23:D23"/>
    <mergeCell ref="A24:D24"/>
    <mergeCell ref="A25:D25"/>
    <mergeCell ref="A26:D26"/>
    <mergeCell ref="A39:D39"/>
    <mergeCell ref="A40:D40"/>
    <mergeCell ref="A41:D41"/>
    <mergeCell ref="Q6:Q9"/>
    <mergeCell ref="H6:P6"/>
    <mergeCell ref="A2:O2"/>
    <mergeCell ref="A3:O3"/>
    <mergeCell ref="E6:E9"/>
    <mergeCell ref="A6:D9"/>
    <mergeCell ref="F6:F9"/>
    <mergeCell ref="P2:Q2"/>
    <mergeCell ref="A12:D12"/>
  </mergeCells>
  <hyperlinks>
    <hyperlink ref="D234:Q235" r:id="rId1" tooltip="www.inegi.org.mx" display="http://www.inegi.org.mx/"/>
    <hyperlink ref="P2:Q2" location="Índice!A1" tooltip="Ir a Índice" display="Índice!A1"/>
  </hyperlinks>
  <pageMargins left="0.78740157480314965" right="0.59055118110236227" top="0.8588541666666667" bottom="0.86614173228346458" header="0" footer="0.39370078740157483"/>
  <pageSetup scale="97" orientation="portrait" r:id="rId2"/>
  <headerFooter alignWithMargins="0">
    <oddHeader>&amp;L&amp;"Arial,Negrita"&amp;12&amp;K000080INEGI. Anuario estadístico y geográfico de Veracruz de Ignacio de la Llave 2014.
Componente Salud</oddHeader>
    <oddFooter>&amp;R&amp;P/&amp;N</oddFooter>
  </headerFooter>
  <rowBreaks count="1" manualBreakCount="1">
    <brk id="222" max="16"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T32"/>
  <sheetViews>
    <sheetView view="pageLayout" zoomScaleNormal="100" workbookViewId="0">
      <selection activeCell="E5" sqref="E5"/>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2.6640625" style="46" customWidth="1"/>
    <col min="5" max="5" width="36.83203125" style="46" customWidth="1"/>
    <col min="6" max="6" width="13.83203125" style="47" customWidth="1"/>
    <col min="7" max="10" width="13.83203125" style="46" customWidth="1"/>
    <col min="11" max="16384" width="0" style="46" hidden="1"/>
  </cols>
  <sheetData>
    <row r="1" spans="1:20" ht="11.25" customHeight="1" x14ac:dyDescent="0.2"/>
    <row r="2" spans="1:20" ht="12.75" x14ac:dyDescent="0.2">
      <c r="A2" s="328" t="s">
        <v>314</v>
      </c>
      <c r="B2" s="328"/>
      <c r="C2" s="328"/>
      <c r="D2" s="328"/>
      <c r="E2" s="328"/>
      <c r="F2" s="328"/>
      <c r="G2" s="328"/>
      <c r="H2" s="328"/>
      <c r="I2" s="328"/>
      <c r="J2" s="41" t="s">
        <v>89</v>
      </c>
      <c r="K2" s="46" t="s">
        <v>153</v>
      </c>
      <c r="L2" s="1"/>
    </row>
    <row r="3" spans="1:20" ht="12.75" customHeight="1" x14ac:dyDescent="0.2">
      <c r="A3" s="328" t="s">
        <v>879</v>
      </c>
      <c r="B3" s="328"/>
      <c r="C3" s="328"/>
      <c r="D3" s="328"/>
      <c r="E3" s="328"/>
      <c r="F3" s="328"/>
      <c r="G3" s="328"/>
      <c r="H3" s="328"/>
      <c r="I3" s="328"/>
      <c r="J3" s="87" t="s">
        <v>282</v>
      </c>
      <c r="L3" s="1"/>
    </row>
    <row r="4" spans="1:20" ht="12.75" x14ac:dyDescent="0.2">
      <c r="A4" s="328" t="s">
        <v>849</v>
      </c>
      <c r="B4" s="328"/>
      <c r="C4" s="328"/>
      <c r="D4" s="328"/>
      <c r="E4" s="328"/>
      <c r="F4" s="328"/>
      <c r="G4" s="328"/>
      <c r="H4" s="328"/>
      <c r="I4" s="328"/>
      <c r="J4" s="165"/>
      <c r="L4" s="2"/>
    </row>
    <row r="5" spans="1:20" x14ac:dyDescent="0.2">
      <c r="A5" s="52"/>
      <c r="B5" s="52"/>
      <c r="C5" s="52"/>
      <c r="D5" s="52"/>
      <c r="E5" s="52"/>
      <c r="F5" s="53"/>
      <c r="G5" s="53"/>
      <c r="H5" s="53"/>
      <c r="I5" s="53"/>
      <c r="J5" s="52"/>
    </row>
    <row r="6" spans="1:20" ht="1.5" customHeight="1" x14ac:dyDescent="0.2"/>
    <row r="7" spans="1:20" ht="11.25" customHeight="1" x14ac:dyDescent="0.2">
      <c r="A7" s="354" t="s">
        <v>344</v>
      </c>
      <c r="B7" s="454"/>
      <c r="C7" s="454"/>
      <c r="D7" s="454"/>
      <c r="E7" s="454"/>
      <c r="F7" s="55" t="s">
        <v>172</v>
      </c>
      <c r="G7" s="58" t="s">
        <v>158</v>
      </c>
      <c r="H7" s="58" t="s">
        <v>159</v>
      </c>
      <c r="I7" s="59" t="s">
        <v>726</v>
      </c>
      <c r="J7" s="58" t="s">
        <v>160</v>
      </c>
    </row>
    <row r="8" spans="1:20" ht="1.5" customHeight="1" x14ac:dyDescent="0.2">
      <c r="A8" s="54"/>
      <c r="B8" s="54"/>
      <c r="C8" s="54"/>
      <c r="D8" s="54"/>
      <c r="E8" s="54"/>
      <c r="F8" s="61"/>
      <c r="G8" s="61"/>
      <c r="H8" s="61"/>
      <c r="I8" s="61"/>
      <c r="J8" s="54"/>
    </row>
    <row r="9" spans="1:20" ht="23.25" customHeight="1" x14ac:dyDescent="0.2">
      <c r="A9" s="452" t="s">
        <v>172</v>
      </c>
      <c r="B9" s="452"/>
      <c r="C9" s="452"/>
      <c r="D9" s="452"/>
      <c r="E9" s="452"/>
      <c r="F9" s="80">
        <f>SUM(G9:J9,'5.17b'!F10:H10)</f>
        <v>422300</v>
      </c>
      <c r="G9" s="65">
        <f>SUM(G10:G29)</f>
        <v>169257</v>
      </c>
      <c r="H9" s="65">
        <f>SUM(H10:H29)</f>
        <v>17176</v>
      </c>
      <c r="I9" s="65">
        <f>SUM(I10:I29)</f>
        <v>20389</v>
      </c>
      <c r="J9" s="65">
        <f>SUM(J10:J29)</f>
        <v>2886</v>
      </c>
    </row>
    <row r="10" spans="1:20" ht="34.5" customHeight="1" x14ac:dyDescent="0.2">
      <c r="A10" s="339" t="s">
        <v>233</v>
      </c>
      <c r="B10" s="339"/>
      <c r="C10" s="339"/>
      <c r="D10" s="339"/>
      <c r="E10" s="339"/>
      <c r="F10" s="80">
        <f>SUM(G10:J10,'5.17b'!F11:H11)</f>
        <v>15945</v>
      </c>
      <c r="G10" s="67">
        <v>7185</v>
      </c>
      <c r="H10" s="67">
        <v>900</v>
      </c>
      <c r="I10" s="67">
        <v>1355</v>
      </c>
      <c r="J10" s="67">
        <v>136</v>
      </c>
      <c r="L10" s="69"/>
      <c r="M10" s="69"/>
      <c r="N10" s="69"/>
      <c r="O10" s="69"/>
      <c r="P10" s="69"/>
      <c r="Q10" s="72"/>
      <c r="R10" s="67"/>
      <c r="S10" s="67"/>
      <c r="T10" s="96"/>
    </row>
    <row r="11" spans="1:20" ht="17.25" customHeight="1" x14ac:dyDescent="0.2">
      <c r="A11" s="339" t="s">
        <v>234</v>
      </c>
      <c r="B11" s="339"/>
      <c r="C11" s="339"/>
      <c r="D11" s="339"/>
      <c r="E11" s="339"/>
      <c r="F11" s="80">
        <f>SUM(G11:J11,'5.17b'!F12:H12)</f>
        <v>27709</v>
      </c>
      <c r="G11" s="67">
        <v>15010</v>
      </c>
      <c r="H11" s="67">
        <v>1391</v>
      </c>
      <c r="I11" s="67">
        <v>964</v>
      </c>
      <c r="J11" s="67">
        <v>58</v>
      </c>
      <c r="L11" s="69"/>
      <c r="M11" s="69"/>
      <c r="N11" s="69"/>
      <c r="O11" s="69"/>
      <c r="P11" s="69"/>
      <c r="Q11" s="72"/>
      <c r="R11" s="67"/>
      <c r="S11" s="67"/>
      <c r="T11" s="96"/>
    </row>
    <row r="12" spans="1:20" ht="39.75" customHeight="1" x14ac:dyDescent="0.2">
      <c r="A12" s="339" t="s">
        <v>252</v>
      </c>
      <c r="B12" s="339"/>
      <c r="C12" s="339"/>
      <c r="D12" s="339"/>
      <c r="E12" s="339"/>
      <c r="F12" s="80">
        <f>SUM(G12:J12,'5.17b'!F13:H13)</f>
        <v>2147</v>
      </c>
      <c r="G12" s="67">
        <v>792</v>
      </c>
      <c r="H12" s="67">
        <v>137</v>
      </c>
      <c r="I12" s="67">
        <v>122</v>
      </c>
      <c r="J12" s="67">
        <v>18</v>
      </c>
      <c r="L12" s="69"/>
      <c r="M12" s="69"/>
      <c r="N12" s="69"/>
      <c r="O12" s="69"/>
      <c r="P12" s="69"/>
      <c r="Q12" s="72"/>
      <c r="R12" s="67"/>
      <c r="S12" s="67"/>
      <c r="T12" s="96"/>
    </row>
    <row r="13" spans="1:20" ht="28.5" customHeight="1" x14ac:dyDescent="0.2">
      <c r="A13" s="339" t="s">
        <v>235</v>
      </c>
      <c r="B13" s="339"/>
      <c r="C13" s="339"/>
      <c r="D13" s="339"/>
      <c r="E13" s="339"/>
      <c r="F13" s="80">
        <f>SUM(G13:J13,'5.17b'!F14:H14)</f>
        <v>17686</v>
      </c>
      <c r="G13" s="67">
        <v>7805</v>
      </c>
      <c r="H13" s="67">
        <v>1052</v>
      </c>
      <c r="I13" s="67">
        <v>809</v>
      </c>
      <c r="J13" s="67">
        <v>170</v>
      </c>
      <c r="L13" s="69"/>
      <c r="M13" s="69"/>
      <c r="N13" s="69"/>
      <c r="O13" s="69"/>
      <c r="P13" s="69"/>
      <c r="Q13" s="72"/>
      <c r="R13" s="67"/>
      <c r="S13" s="67"/>
      <c r="T13" s="96"/>
    </row>
    <row r="14" spans="1:20" ht="17.25" customHeight="1" x14ac:dyDescent="0.2">
      <c r="A14" s="339" t="s">
        <v>236</v>
      </c>
      <c r="B14" s="339"/>
      <c r="C14" s="339"/>
      <c r="D14" s="339"/>
      <c r="E14" s="339"/>
      <c r="F14" s="80">
        <f>SUM(G14:J14,'5.17b'!F15:H15)</f>
        <v>2222</v>
      </c>
      <c r="G14" s="67">
        <v>795</v>
      </c>
      <c r="H14" s="67">
        <v>108</v>
      </c>
      <c r="I14" s="67">
        <v>89</v>
      </c>
      <c r="J14" s="67">
        <v>23</v>
      </c>
      <c r="L14" s="69"/>
      <c r="M14" s="69"/>
      <c r="N14" s="69"/>
      <c r="O14" s="69"/>
      <c r="P14" s="69"/>
      <c r="Q14" s="72"/>
      <c r="R14" s="67"/>
      <c r="S14" s="67"/>
      <c r="T14" s="96"/>
    </row>
    <row r="15" spans="1:20" ht="17.25" customHeight="1" x14ac:dyDescent="0.2">
      <c r="A15" s="339" t="s">
        <v>237</v>
      </c>
      <c r="B15" s="339"/>
      <c r="C15" s="339"/>
      <c r="D15" s="339"/>
      <c r="E15" s="339"/>
      <c r="F15" s="80">
        <f>SUM(G15:J15,'5.17b'!F16:H16)</f>
        <v>4184</v>
      </c>
      <c r="G15" s="67">
        <v>2008</v>
      </c>
      <c r="H15" s="67">
        <v>266</v>
      </c>
      <c r="I15" s="67">
        <v>417</v>
      </c>
      <c r="J15" s="67">
        <v>30</v>
      </c>
      <c r="L15" s="69"/>
      <c r="M15" s="69"/>
      <c r="N15" s="69"/>
      <c r="O15" s="69"/>
      <c r="P15" s="69"/>
      <c r="Q15" s="72"/>
      <c r="R15" s="67"/>
      <c r="S15" s="67"/>
      <c r="T15" s="96"/>
    </row>
    <row r="16" spans="1:20" ht="17.25" customHeight="1" x14ac:dyDescent="0.2">
      <c r="A16" s="339" t="s">
        <v>238</v>
      </c>
      <c r="B16" s="339"/>
      <c r="C16" s="339"/>
      <c r="D16" s="339"/>
      <c r="E16" s="339"/>
      <c r="F16" s="80">
        <f>SUM(G16:J16,'5.17b'!F17:H17)</f>
        <v>4724</v>
      </c>
      <c r="G16" s="67">
        <v>2856</v>
      </c>
      <c r="H16" s="67">
        <v>105</v>
      </c>
      <c r="I16" s="67">
        <v>324</v>
      </c>
      <c r="J16" s="67">
        <v>75</v>
      </c>
      <c r="L16" s="69"/>
      <c r="M16" s="69"/>
      <c r="N16" s="69"/>
      <c r="O16" s="69"/>
      <c r="P16" s="69"/>
      <c r="Q16" s="72"/>
      <c r="R16" s="67"/>
      <c r="S16" s="67"/>
      <c r="T16" s="96"/>
    </row>
    <row r="17" spans="1:20" ht="28.5" customHeight="1" x14ac:dyDescent="0.2">
      <c r="A17" s="339" t="s">
        <v>239</v>
      </c>
      <c r="B17" s="339"/>
      <c r="C17" s="339"/>
      <c r="D17" s="339"/>
      <c r="E17" s="339"/>
      <c r="F17" s="80">
        <f>SUM(G17:J17,'5.17b'!F18:H18)</f>
        <v>1463</v>
      </c>
      <c r="G17" s="67">
        <v>1170</v>
      </c>
      <c r="H17" s="67">
        <v>37</v>
      </c>
      <c r="I17" s="67">
        <v>75</v>
      </c>
      <c r="J17" s="67">
        <v>14</v>
      </c>
      <c r="L17" s="69"/>
      <c r="M17" s="69"/>
      <c r="N17" s="69"/>
      <c r="O17" s="69"/>
      <c r="P17" s="69"/>
      <c r="Q17" s="72"/>
      <c r="R17" s="67"/>
      <c r="S17" s="67"/>
      <c r="T17" s="96"/>
    </row>
    <row r="18" spans="1:20" ht="17.25" customHeight="1" x14ac:dyDescent="0.2">
      <c r="A18" s="339" t="s">
        <v>240</v>
      </c>
      <c r="B18" s="339"/>
      <c r="C18" s="339"/>
      <c r="D18" s="339"/>
      <c r="E18" s="339"/>
      <c r="F18" s="80">
        <f>SUM(G18:J18,'5.17b'!F19:H19)</f>
        <v>19045</v>
      </c>
      <c r="G18" s="67">
        <v>9956</v>
      </c>
      <c r="H18" s="67">
        <v>1376</v>
      </c>
      <c r="I18" s="67">
        <v>1363</v>
      </c>
      <c r="J18" s="67">
        <v>123</v>
      </c>
      <c r="L18" s="69"/>
      <c r="M18" s="69"/>
      <c r="N18" s="69"/>
      <c r="O18" s="69"/>
      <c r="P18" s="69"/>
      <c r="Q18" s="72"/>
      <c r="R18" s="67"/>
      <c r="S18" s="67"/>
      <c r="T18" s="96"/>
    </row>
    <row r="19" spans="1:20" ht="17.25" customHeight="1" x14ac:dyDescent="0.2">
      <c r="A19" s="339" t="s">
        <v>241</v>
      </c>
      <c r="B19" s="339"/>
      <c r="C19" s="339"/>
      <c r="D19" s="339"/>
      <c r="E19" s="339"/>
      <c r="F19" s="80">
        <f>SUM(G19:J19,'5.17b'!F20:H20)</f>
        <v>19622</v>
      </c>
      <c r="G19" s="67">
        <v>10653</v>
      </c>
      <c r="H19" s="67">
        <v>945</v>
      </c>
      <c r="I19" s="67">
        <v>965</v>
      </c>
      <c r="J19" s="67">
        <v>209</v>
      </c>
      <c r="L19" s="69"/>
      <c r="M19" s="69"/>
      <c r="N19" s="69"/>
      <c r="O19" s="69"/>
      <c r="P19" s="69"/>
      <c r="Q19" s="72"/>
      <c r="R19" s="67"/>
      <c r="S19" s="67"/>
      <c r="T19" s="96"/>
    </row>
    <row r="20" spans="1:20" ht="17.25" customHeight="1" x14ac:dyDescent="0.2">
      <c r="A20" s="339" t="s">
        <v>242</v>
      </c>
      <c r="B20" s="339"/>
      <c r="C20" s="339"/>
      <c r="D20" s="339"/>
      <c r="E20" s="339"/>
      <c r="F20" s="80">
        <f>SUM(G20:J20,'5.17b'!F21:H21)</f>
        <v>50885</v>
      </c>
      <c r="G20" s="67">
        <v>22983</v>
      </c>
      <c r="H20" s="67">
        <v>3121</v>
      </c>
      <c r="I20" s="67">
        <v>2476</v>
      </c>
      <c r="J20" s="67">
        <v>325</v>
      </c>
      <c r="L20" s="69"/>
      <c r="M20" s="69"/>
      <c r="N20" s="69"/>
      <c r="O20" s="69"/>
      <c r="P20" s="69"/>
      <c r="Q20" s="72"/>
      <c r="R20" s="67"/>
      <c r="S20" s="67"/>
      <c r="T20" s="96"/>
    </row>
    <row r="21" spans="1:20" ht="28.5" customHeight="1" x14ac:dyDescent="0.2">
      <c r="A21" s="339" t="s">
        <v>243</v>
      </c>
      <c r="B21" s="339"/>
      <c r="C21" s="339"/>
      <c r="D21" s="339"/>
      <c r="E21" s="339"/>
      <c r="F21" s="80">
        <f>SUM(G21:J21,'5.17b'!F22:H22)</f>
        <v>6028</v>
      </c>
      <c r="G21" s="67">
        <v>3131</v>
      </c>
      <c r="H21" s="67">
        <v>308</v>
      </c>
      <c r="I21" s="67">
        <v>518</v>
      </c>
      <c r="J21" s="67">
        <v>74</v>
      </c>
      <c r="L21" s="69"/>
      <c r="M21" s="69"/>
      <c r="N21" s="69"/>
      <c r="O21" s="69"/>
      <c r="P21" s="69"/>
      <c r="Q21" s="72"/>
      <c r="R21" s="67"/>
      <c r="S21" s="67"/>
      <c r="T21" s="96"/>
    </row>
    <row r="22" spans="1:20" ht="28.5" customHeight="1" x14ac:dyDescent="0.2">
      <c r="A22" s="339" t="s">
        <v>244</v>
      </c>
      <c r="B22" s="339"/>
      <c r="C22" s="339"/>
      <c r="D22" s="339"/>
      <c r="E22" s="339"/>
      <c r="F22" s="80">
        <f>SUM(G22:J22,'5.17b'!F23:H23)</f>
        <v>9572</v>
      </c>
      <c r="G22" s="67">
        <v>5594</v>
      </c>
      <c r="H22" s="67">
        <v>622</v>
      </c>
      <c r="I22" s="67">
        <v>1262</v>
      </c>
      <c r="J22" s="67">
        <v>179</v>
      </c>
      <c r="L22" s="69"/>
      <c r="M22" s="69"/>
      <c r="N22" s="69"/>
      <c r="O22" s="69"/>
      <c r="P22" s="69"/>
      <c r="Q22" s="72"/>
      <c r="R22" s="67"/>
      <c r="S22" s="67"/>
      <c r="T22" s="96"/>
    </row>
    <row r="23" spans="1:20" ht="17.25" customHeight="1" x14ac:dyDescent="0.2">
      <c r="A23" s="380" t="s">
        <v>245</v>
      </c>
      <c r="B23" s="380"/>
      <c r="C23" s="380"/>
      <c r="D23" s="380"/>
      <c r="E23" s="380"/>
      <c r="F23" s="80">
        <f>SUM(G23:J23,'5.17b'!F24:H24)</f>
        <v>33817</v>
      </c>
      <c r="G23" s="67">
        <v>19750</v>
      </c>
      <c r="H23" s="67">
        <v>2050</v>
      </c>
      <c r="I23" s="67">
        <v>2392</v>
      </c>
      <c r="J23" s="67">
        <v>197</v>
      </c>
      <c r="P23" s="71"/>
      <c r="Q23" s="72"/>
      <c r="R23" s="67"/>
      <c r="S23" s="67"/>
      <c r="T23" s="96"/>
    </row>
    <row r="24" spans="1:20" ht="17.25" customHeight="1" x14ac:dyDescent="0.2">
      <c r="A24" s="380" t="s">
        <v>246</v>
      </c>
      <c r="B24" s="380"/>
      <c r="C24" s="380"/>
      <c r="D24" s="380"/>
      <c r="E24" s="380"/>
      <c r="F24" s="80">
        <f>SUM(G24:J24,'5.17b'!F25:H25)</f>
        <v>144158</v>
      </c>
      <c r="G24" s="67">
        <v>36836</v>
      </c>
      <c r="H24" s="67">
        <v>2602</v>
      </c>
      <c r="I24" s="67">
        <v>954</v>
      </c>
      <c r="J24" s="67">
        <v>405</v>
      </c>
      <c r="M24" s="71"/>
      <c r="N24" s="71"/>
      <c r="O24" s="71"/>
      <c r="P24" s="71"/>
      <c r="Q24" s="72"/>
      <c r="R24" s="67"/>
      <c r="S24" s="67"/>
      <c r="T24" s="96"/>
    </row>
    <row r="25" spans="1:20" ht="28.5" customHeight="1" x14ac:dyDescent="0.2">
      <c r="A25" s="339" t="s">
        <v>247</v>
      </c>
      <c r="B25" s="339"/>
      <c r="C25" s="339"/>
      <c r="D25" s="339"/>
      <c r="E25" s="339"/>
      <c r="F25" s="80">
        <f>SUM(G25:J25,'5.17b'!F26:H26)</f>
        <v>11328</v>
      </c>
      <c r="G25" s="67">
        <v>3236</v>
      </c>
      <c r="H25" s="67">
        <v>212</v>
      </c>
      <c r="I25" s="67">
        <v>235</v>
      </c>
      <c r="J25" s="67">
        <v>17</v>
      </c>
      <c r="L25" s="69"/>
      <c r="M25" s="69"/>
      <c r="N25" s="69"/>
      <c r="O25" s="69"/>
      <c r="P25" s="69"/>
      <c r="Q25" s="72"/>
      <c r="R25" s="67"/>
      <c r="S25" s="67"/>
      <c r="T25" s="96"/>
    </row>
    <row r="26" spans="1:20" ht="28.5" customHeight="1" x14ac:dyDescent="0.2">
      <c r="A26" s="339" t="s">
        <v>248</v>
      </c>
      <c r="B26" s="339"/>
      <c r="C26" s="339"/>
      <c r="D26" s="339"/>
      <c r="E26" s="339"/>
      <c r="F26" s="80">
        <f>SUM(G26:J26,'5.17b'!F27:H27)</f>
        <v>3816</v>
      </c>
      <c r="G26" s="67">
        <v>1648</v>
      </c>
      <c r="H26" s="67">
        <v>101</v>
      </c>
      <c r="I26" s="67">
        <v>117</v>
      </c>
      <c r="J26" s="67">
        <v>17</v>
      </c>
      <c r="L26" s="69"/>
      <c r="M26" s="69"/>
      <c r="N26" s="69"/>
      <c r="O26" s="69"/>
      <c r="P26" s="69"/>
      <c r="Q26" s="72"/>
      <c r="R26" s="67"/>
      <c r="S26" s="67"/>
      <c r="T26" s="96"/>
    </row>
    <row r="27" spans="1:20" ht="39.75" customHeight="1" x14ac:dyDescent="0.2">
      <c r="A27" s="339" t="s">
        <v>249</v>
      </c>
      <c r="B27" s="339"/>
      <c r="C27" s="339"/>
      <c r="D27" s="339"/>
      <c r="E27" s="339"/>
      <c r="F27" s="80">
        <f>SUM(G27:J27,'5.17b'!F28:H28)</f>
        <v>6860</v>
      </c>
      <c r="G27" s="67">
        <v>2686</v>
      </c>
      <c r="H27" s="67">
        <v>290</v>
      </c>
      <c r="I27" s="67">
        <v>1239</v>
      </c>
      <c r="J27" s="67">
        <v>213</v>
      </c>
      <c r="L27" s="69"/>
      <c r="M27" s="69"/>
      <c r="N27" s="69"/>
      <c r="O27" s="69"/>
      <c r="P27" s="69"/>
      <c r="Q27" s="72"/>
      <c r="R27" s="67"/>
      <c r="S27" s="67"/>
      <c r="T27" s="96"/>
    </row>
    <row r="28" spans="1:20" ht="28.5" customHeight="1" x14ac:dyDescent="0.2">
      <c r="A28" s="339" t="s">
        <v>250</v>
      </c>
      <c r="B28" s="339"/>
      <c r="C28" s="339"/>
      <c r="D28" s="339"/>
      <c r="E28" s="339"/>
      <c r="F28" s="80">
        <f>SUM(G28:J28,'5.17b'!F29:H29)</f>
        <v>27414</v>
      </c>
      <c r="G28" s="67">
        <v>11501</v>
      </c>
      <c r="H28" s="67">
        <v>1231</v>
      </c>
      <c r="I28" s="67">
        <v>1385</v>
      </c>
      <c r="J28" s="67">
        <v>166</v>
      </c>
      <c r="L28" s="69"/>
      <c r="M28" s="69"/>
      <c r="N28" s="69"/>
      <c r="O28" s="69"/>
      <c r="P28" s="69"/>
      <c r="Q28" s="72"/>
      <c r="R28" s="67"/>
      <c r="S28" s="67"/>
      <c r="T28" s="96"/>
    </row>
    <row r="29" spans="1:20" ht="28.5" customHeight="1" x14ac:dyDescent="0.2">
      <c r="A29" s="339" t="s">
        <v>251</v>
      </c>
      <c r="B29" s="339"/>
      <c r="C29" s="339"/>
      <c r="D29" s="339"/>
      <c r="E29" s="339"/>
      <c r="F29" s="80">
        <f>SUM(G29:J29,'5.17b'!F30:H30)</f>
        <v>13675</v>
      </c>
      <c r="G29" s="67">
        <v>3662</v>
      </c>
      <c r="H29" s="67">
        <v>322</v>
      </c>
      <c r="I29" s="67">
        <v>3328</v>
      </c>
      <c r="J29" s="67">
        <v>437</v>
      </c>
      <c r="L29" s="69"/>
      <c r="M29" s="69"/>
      <c r="N29" s="69"/>
      <c r="O29" s="69"/>
      <c r="P29" s="69"/>
      <c r="Q29" s="72"/>
      <c r="R29" s="67"/>
      <c r="S29" s="67"/>
      <c r="T29" s="96"/>
    </row>
    <row r="30" spans="1:20" ht="17.25" customHeight="1" x14ac:dyDescent="0.2">
      <c r="A30" s="335"/>
      <c r="B30" s="335"/>
      <c r="C30" s="335"/>
      <c r="D30" s="335"/>
      <c r="E30" s="70"/>
      <c r="F30" s="61"/>
      <c r="G30" s="61"/>
      <c r="H30" s="61"/>
      <c r="I30" s="61"/>
      <c r="J30" s="70"/>
    </row>
    <row r="31" spans="1:20" ht="11.25" customHeight="1" x14ac:dyDescent="0.2">
      <c r="B31" s="71"/>
      <c r="C31" s="71"/>
      <c r="D31" s="71"/>
      <c r="E31" s="71"/>
      <c r="G31" s="71"/>
      <c r="H31" s="71"/>
      <c r="I31" s="71"/>
      <c r="J31" s="47"/>
    </row>
    <row r="32" spans="1:20" hidden="1" x14ac:dyDescent="0.2">
      <c r="A32" s="171" t="s">
        <v>153</v>
      </c>
    </row>
  </sheetData>
  <mergeCells count="26">
    <mergeCell ref="A18:E18"/>
    <mergeCell ref="A19:E19"/>
    <mergeCell ref="A22:E22"/>
    <mergeCell ref="A20:E20"/>
    <mergeCell ref="A21:E21"/>
    <mergeCell ref="A30:D30"/>
    <mergeCell ref="A9:E9"/>
    <mergeCell ref="A16:E16"/>
    <mergeCell ref="A12:E12"/>
    <mergeCell ref="A13:E13"/>
    <mergeCell ref="A14:E14"/>
    <mergeCell ref="A15:E15"/>
    <mergeCell ref="A11:E11"/>
    <mergeCell ref="A29:E29"/>
    <mergeCell ref="A23:E23"/>
    <mergeCell ref="A24:E24"/>
    <mergeCell ref="A25:E25"/>
    <mergeCell ref="A26:E26"/>
    <mergeCell ref="A27:E27"/>
    <mergeCell ref="A28:E28"/>
    <mergeCell ref="A17:E17"/>
    <mergeCell ref="A4:I4"/>
    <mergeCell ref="A7:E7"/>
    <mergeCell ref="A2:I2"/>
    <mergeCell ref="A3:I3"/>
    <mergeCell ref="A10:E10"/>
  </mergeCells>
  <hyperlinks>
    <hyperlink ref="J2" location="Índice!A1" tooltip="Ir a Índice" display="Índice!A1"/>
  </hyperlinks>
  <pageMargins left="0.78740157480314965" right="0.59055118110236204" top="0.88541666666666663" bottom="0.86614173228346458" header="0" footer="0.39370078740157499"/>
  <pageSetup orientation="portrait" r:id="rId1"/>
  <headerFooter alignWithMargins="0">
    <oddHeader>&amp;L&amp;"Arial,Negrita"&amp;12&amp;K000080INEGI. Anuario estadístico y geográfico de Veracruz de Ignacio de la Llave 2014. 
Componente Salud.</oddHeader>
    <oddFooter>&amp;R&amp;P/&amp;N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O50"/>
  <sheetViews>
    <sheetView view="pageLayout" topLeftCell="A3" zoomScaleNormal="100" zoomScaleSheetLayoutView="85" workbookViewId="0">
      <selection sqref="A1:XFD1"/>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2.6640625" style="46" customWidth="1"/>
    <col min="5" max="5" width="38.83203125" style="46" customWidth="1"/>
    <col min="6" max="8" width="22.33203125" style="46" customWidth="1"/>
    <col min="9" max="16384" width="0" style="46" hidden="1"/>
  </cols>
  <sheetData>
    <row r="1" spans="1:11" ht="11.25" customHeight="1" x14ac:dyDescent="0.2"/>
    <row r="2" spans="1:11" ht="12.75" x14ac:dyDescent="0.2">
      <c r="A2" s="327" t="s">
        <v>314</v>
      </c>
      <c r="B2" s="327"/>
      <c r="C2" s="327"/>
      <c r="D2" s="327"/>
      <c r="E2" s="327"/>
      <c r="F2" s="327"/>
      <c r="G2" s="327"/>
      <c r="H2" s="41" t="s">
        <v>89</v>
      </c>
      <c r="I2" s="46" t="s">
        <v>153</v>
      </c>
      <c r="J2" s="1"/>
    </row>
    <row r="3" spans="1:11" ht="12.75" customHeight="1" x14ac:dyDescent="0.2">
      <c r="A3" s="327" t="s">
        <v>879</v>
      </c>
      <c r="B3" s="327"/>
      <c r="C3" s="327"/>
      <c r="D3" s="327"/>
      <c r="E3" s="327"/>
      <c r="F3" s="327"/>
      <c r="G3" s="327"/>
      <c r="H3" s="87" t="s">
        <v>283</v>
      </c>
      <c r="J3" s="1"/>
    </row>
    <row r="4" spans="1:11" ht="12.75" x14ac:dyDescent="0.2">
      <c r="A4" s="328" t="s">
        <v>849</v>
      </c>
      <c r="B4" s="328"/>
      <c r="C4" s="328"/>
      <c r="D4" s="328"/>
      <c r="E4" s="328"/>
      <c r="F4" s="328"/>
      <c r="G4" s="328"/>
      <c r="H4" s="48"/>
      <c r="J4" s="2"/>
    </row>
    <row r="5" spans="1:11" x14ac:dyDescent="0.2">
      <c r="A5" s="52"/>
      <c r="B5" s="52"/>
      <c r="C5" s="52"/>
      <c r="D5" s="52"/>
      <c r="E5" s="52"/>
      <c r="F5" s="52"/>
      <c r="G5" s="53"/>
      <c r="H5" s="53"/>
    </row>
    <row r="6" spans="1:11" ht="1.5" customHeight="1" x14ac:dyDescent="0.2"/>
    <row r="7" spans="1:11" ht="33.75" x14ac:dyDescent="0.2">
      <c r="A7" s="354" t="s">
        <v>344</v>
      </c>
      <c r="B7" s="454"/>
      <c r="C7" s="454"/>
      <c r="D7" s="454"/>
      <c r="E7" s="454"/>
      <c r="F7" s="294" t="s">
        <v>725</v>
      </c>
      <c r="G7" s="294" t="s">
        <v>724</v>
      </c>
      <c r="H7" s="294" t="s">
        <v>723</v>
      </c>
    </row>
    <row r="8" spans="1:11" ht="1.5" customHeight="1" x14ac:dyDescent="0.2">
      <c r="A8" s="54"/>
      <c r="B8" s="54"/>
      <c r="C8" s="54"/>
      <c r="D8" s="54"/>
      <c r="E8" s="54"/>
      <c r="F8" s="54"/>
      <c r="G8" s="61"/>
      <c r="H8" s="61"/>
    </row>
    <row r="9" spans="1:11" ht="6" customHeight="1" x14ac:dyDescent="0.2">
      <c r="A9" s="62"/>
      <c r="B9" s="62"/>
      <c r="C9" s="62"/>
      <c r="D9" s="62"/>
      <c r="E9" s="62"/>
      <c r="F9" s="62"/>
      <c r="G9" s="63"/>
      <c r="H9" s="63"/>
    </row>
    <row r="10" spans="1:11" ht="17.25" customHeight="1" x14ac:dyDescent="0.2">
      <c r="A10" s="457" t="s">
        <v>172</v>
      </c>
      <c r="B10" s="457"/>
      <c r="C10" s="457"/>
      <c r="D10" s="457"/>
      <c r="E10" s="457"/>
      <c r="F10" s="65">
        <f>SUM(F11:F30)</f>
        <v>5525</v>
      </c>
      <c r="G10" s="65">
        <f>SUM(G11:G30)</f>
        <v>37003</v>
      </c>
      <c r="H10" s="65">
        <f>SUM(H11:H30)</f>
        <v>170064</v>
      </c>
    </row>
    <row r="11" spans="1:11" ht="34.5" customHeight="1" x14ac:dyDescent="0.2">
      <c r="A11" s="339" t="s">
        <v>233</v>
      </c>
      <c r="B11" s="339"/>
      <c r="C11" s="339"/>
      <c r="D11" s="339"/>
      <c r="E11" s="339"/>
      <c r="F11" s="67">
        <v>330</v>
      </c>
      <c r="G11" s="72">
        <v>798</v>
      </c>
      <c r="H11" s="67">
        <v>5241</v>
      </c>
      <c r="I11" s="71"/>
      <c r="J11" s="71"/>
      <c r="K11" s="71"/>
    </row>
    <row r="12" spans="1:11" ht="17.25" customHeight="1" x14ac:dyDescent="0.2">
      <c r="A12" s="339" t="s">
        <v>234</v>
      </c>
      <c r="B12" s="339"/>
      <c r="C12" s="339"/>
      <c r="D12" s="339"/>
      <c r="E12" s="339"/>
      <c r="F12" s="67">
        <v>322</v>
      </c>
      <c r="G12" s="72">
        <v>1027</v>
      </c>
      <c r="H12" s="67">
        <v>8937</v>
      </c>
      <c r="I12" s="71"/>
      <c r="J12" s="71"/>
      <c r="K12" s="71"/>
    </row>
    <row r="13" spans="1:11" ht="39.75" customHeight="1" x14ac:dyDescent="0.2">
      <c r="A13" s="339" t="s">
        <v>252</v>
      </c>
      <c r="B13" s="339"/>
      <c r="C13" s="339"/>
      <c r="D13" s="339"/>
      <c r="E13" s="339"/>
      <c r="F13" s="67">
        <v>40</v>
      </c>
      <c r="G13" s="72">
        <v>102</v>
      </c>
      <c r="H13" s="67">
        <v>936</v>
      </c>
      <c r="I13" s="71"/>
      <c r="J13" s="71"/>
      <c r="K13" s="71"/>
    </row>
    <row r="14" spans="1:11" ht="28.5" customHeight="1" x14ac:dyDescent="0.2">
      <c r="A14" s="339" t="s">
        <v>235</v>
      </c>
      <c r="B14" s="339"/>
      <c r="C14" s="339"/>
      <c r="D14" s="339"/>
      <c r="E14" s="339"/>
      <c r="F14" s="67">
        <v>480</v>
      </c>
      <c r="G14" s="72">
        <v>1043</v>
      </c>
      <c r="H14" s="67">
        <v>6327</v>
      </c>
      <c r="I14" s="71"/>
      <c r="J14" s="71"/>
      <c r="K14" s="71"/>
    </row>
    <row r="15" spans="1:11" ht="17.25" customHeight="1" x14ac:dyDescent="0.2">
      <c r="A15" s="339" t="s">
        <v>236</v>
      </c>
      <c r="B15" s="339"/>
      <c r="C15" s="339"/>
      <c r="D15" s="339"/>
      <c r="E15" s="339"/>
      <c r="F15" s="67">
        <v>90</v>
      </c>
      <c r="G15" s="72">
        <v>49</v>
      </c>
      <c r="H15" s="67">
        <v>1068</v>
      </c>
      <c r="I15" s="71"/>
      <c r="J15" s="71"/>
      <c r="K15" s="71"/>
    </row>
    <row r="16" spans="1:11" ht="17.25" customHeight="1" x14ac:dyDescent="0.2">
      <c r="A16" s="339" t="s">
        <v>237</v>
      </c>
      <c r="B16" s="339"/>
      <c r="C16" s="339"/>
      <c r="D16" s="339"/>
      <c r="E16" s="339"/>
      <c r="F16" s="67">
        <v>76</v>
      </c>
      <c r="G16" s="72">
        <v>179</v>
      </c>
      <c r="H16" s="67">
        <v>1208</v>
      </c>
      <c r="I16" s="71"/>
      <c r="J16" s="71"/>
      <c r="K16" s="71"/>
    </row>
    <row r="17" spans="1:11" ht="17.25" customHeight="1" x14ac:dyDescent="0.2">
      <c r="A17" s="339" t="s">
        <v>238</v>
      </c>
      <c r="B17" s="339"/>
      <c r="C17" s="339"/>
      <c r="D17" s="339"/>
      <c r="E17" s="339"/>
      <c r="F17" s="67">
        <v>72</v>
      </c>
      <c r="G17" s="72">
        <v>9</v>
      </c>
      <c r="H17" s="67">
        <v>1283</v>
      </c>
      <c r="I17" s="71"/>
      <c r="J17" s="71"/>
      <c r="K17" s="71"/>
    </row>
    <row r="18" spans="1:11" ht="28.5" customHeight="1" x14ac:dyDescent="0.2">
      <c r="A18" s="339" t="s">
        <v>239</v>
      </c>
      <c r="B18" s="339"/>
      <c r="C18" s="339"/>
      <c r="D18" s="339"/>
      <c r="E18" s="339"/>
      <c r="F18" s="67">
        <v>32</v>
      </c>
      <c r="G18" s="72">
        <v>11</v>
      </c>
      <c r="H18" s="67">
        <v>124</v>
      </c>
      <c r="I18" s="71"/>
      <c r="J18" s="71"/>
      <c r="K18" s="71"/>
    </row>
    <row r="19" spans="1:11" ht="17.25" customHeight="1" x14ac:dyDescent="0.2">
      <c r="A19" s="339" t="s">
        <v>240</v>
      </c>
      <c r="B19" s="339"/>
      <c r="C19" s="339"/>
      <c r="D19" s="339"/>
      <c r="E19" s="339"/>
      <c r="F19" s="67">
        <v>420</v>
      </c>
      <c r="G19" s="72">
        <v>589</v>
      </c>
      <c r="H19" s="67">
        <v>5218</v>
      </c>
      <c r="I19" s="71"/>
      <c r="J19" s="71"/>
      <c r="K19" s="71"/>
    </row>
    <row r="20" spans="1:11" ht="17.25" customHeight="1" x14ac:dyDescent="0.2">
      <c r="A20" s="339" t="s">
        <v>241</v>
      </c>
      <c r="B20" s="339"/>
      <c r="C20" s="339"/>
      <c r="D20" s="339"/>
      <c r="E20" s="339"/>
      <c r="F20" s="67">
        <v>392</v>
      </c>
      <c r="G20" s="72">
        <v>1104</v>
      </c>
      <c r="H20" s="67">
        <v>5354</v>
      </c>
      <c r="I20" s="71"/>
      <c r="J20" s="71"/>
      <c r="K20" s="71"/>
    </row>
    <row r="21" spans="1:11" ht="17.25" customHeight="1" x14ac:dyDescent="0.2">
      <c r="A21" s="339" t="s">
        <v>242</v>
      </c>
      <c r="B21" s="339"/>
      <c r="C21" s="339"/>
      <c r="D21" s="339"/>
      <c r="E21" s="339"/>
      <c r="F21" s="67">
        <v>702</v>
      </c>
      <c r="G21" s="72">
        <v>3318</v>
      </c>
      <c r="H21" s="67">
        <v>17960</v>
      </c>
      <c r="I21" s="71"/>
      <c r="J21" s="71"/>
      <c r="K21" s="71"/>
    </row>
    <row r="22" spans="1:11" ht="28.5" customHeight="1" x14ac:dyDescent="0.2">
      <c r="A22" s="339" t="s">
        <v>243</v>
      </c>
      <c r="B22" s="339"/>
      <c r="C22" s="339"/>
      <c r="D22" s="339"/>
      <c r="E22" s="339"/>
      <c r="F22" s="67">
        <v>124</v>
      </c>
      <c r="G22" s="72">
        <v>214</v>
      </c>
      <c r="H22" s="67">
        <v>1659</v>
      </c>
      <c r="I22" s="71"/>
      <c r="J22" s="71"/>
      <c r="K22" s="71"/>
    </row>
    <row r="23" spans="1:11" ht="28.5" customHeight="1" x14ac:dyDescent="0.2">
      <c r="A23" s="339" t="s">
        <v>244</v>
      </c>
      <c r="B23" s="339"/>
      <c r="C23" s="339"/>
      <c r="D23" s="339"/>
      <c r="E23" s="339"/>
      <c r="F23" s="67">
        <v>282</v>
      </c>
      <c r="G23" s="72">
        <v>87</v>
      </c>
      <c r="H23" s="67">
        <v>1546</v>
      </c>
      <c r="I23" s="71"/>
      <c r="J23" s="71"/>
      <c r="K23" s="71"/>
    </row>
    <row r="24" spans="1:11" ht="17.25" customHeight="1" x14ac:dyDescent="0.2">
      <c r="A24" s="380" t="s">
        <v>245</v>
      </c>
      <c r="B24" s="380"/>
      <c r="C24" s="380"/>
      <c r="D24" s="380"/>
      <c r="E24" s="380"/>
      <c r="F24" s="67">
        <v>494</v>
      </c>
      <c r="G24" s="72">
        <v>1447</v>
      </c>
      <c r="H24" s="67">
        <v>7487</v>
      </c>
      <c r="I24" s="71"/>
      <c r="J24" s="71"/>
      <c r="K24" s="71"/>
    </row>
    <row r="25" spans="1:11" ht="17.25" customHeight="1" x14ac:dyDescent="0.2">
      <c r="A25" s="380" t="s">
        <v>246</v>
      </c>
      <c r="B25" s="380"/>
      <c r="C25" s="380"/>
      <c r="D25" s="380"/>
      <c r="E25" s="380"/>
      <c r="F25" s="67">
        <v>542</v>
      </c>
      <c r="G25" s="72">
        <v>21777</v>
      </c>
      <c r="H25" s="67">
        <v>81042</v>
      </c>
      <c r="I25" s="71"/>
      <c r="J25" s="71"/>
      <c r="K25" s="71"/>
    </row>
    <row r="26" spans="1:11" ht="28.5" customHeight="1" x14ac:dyDescent="0.2">
      <c r="A26" s="339" t="s">
        <v>247</v>
      </c>
      <c r="B26" s="339"/>
      <c r="C26" s="339"/>
      <c r="D26" s="339"/>
      <c r="E26" s="339"/>
      <c r="F26" s="67">
        <v>32</v>
      </c>
      <c r="G26" s="72">
        <v>1688</v>
      </c>
      <c r="H26" s="67">
        <v>5908</v>
      </c>
      <c r="I26" s="71"/>
      <c r="J26" s="71"/>
      <c r="K26" s="71"/>
    </row>
    <row r="27" spans="1:11" ht="28.5" customHeight="1" x14ac:dyDescent="0.2">
      <c r="A27" s="339" t="s">
        <v>248</v>
      </c>
      <c r="B27" s="339"/>
      <c r="C27" s="339"/>
      <c r="D27" s="339"/>
      <c r="E27" s="339"/>
      <c r="F27" s="67">
        <v>39</v>
      </c>
      <c r="G27" s="72">
        <v>135</v>
      </c>
      <c r="H27" s="67">
        <v>1759</v>
      </c>
      <c r="I27" s="71"/>
      <c r="J27" s="71"/>
      <c r="K27" s="71"/>
    </row>
    <row r="28" spans="1:11" ht="39.75" customHeight="1" x14ac:dyDescent="0.2">
      <c r="A28" s="339" t="s">
        <v>249</v>
      </c>
      <c r="B28" s="339"/>
      <c r="C28" s="339"/>
      <c r="D28" s="339"/>
      <c r="E28" s="339"/>
      <c r="F28" s="67">
        <v>70</v>
      </c>
      <c r="G28" s="72">
        <v>219</v>
      </c>
      <c r="H28" s="67">
        <v>2143</v>
      </c>
      <c r="I28" s="71"/>
      <c r="J28" s="71"/>
      <c r="K28" s="71"/>
    </row>
    <row r="29" spans="1:11" ht="28.5" customHeight="1" x14ac:dyDescent="0.2">
      <c r="A29" s="339" t="s">
        <v>250</v>
      </c>
      <c r="B29" s="339"/>
      <c r="C29" s="339"/>
      <c r="D29" s="339"/>
      <c r="E29" s="339"/>
      <c r="F29" s="67">
        <v>406</v>
      </c>
      <c r="G29" s="72">
        <v>817</v>
      </c>
      <c r="H29" s="67">
        <v>11908</v>
      </c>
      <c r="I29" s="71"/>
      <c r="J29" s="71"/>
      <c r="K29" s="71"/>
    </row>
    <row r="30" spans="1:11" ht="28.5" customHeight="1" x14ac:dyDescent="0.2">
      <c r="A30" s="339" t="s">
        <v>251</v>
      </c>
      <c r="B30" s="339"/>
      <c r="C30" s="339"/>
      <c r="D30" s="339"/>
      <c r="E30" s="339"/>
      <c r="F30" s="67">
        <v>580</v>
      </c>
      <c r="G30" s="72">
        <v>2390</v>
      </c>
      <c r="H30" s="67">
        <v>2956</v>
      </c>
      <c r="I30" s="71"/>
      <c r="J30" s="71"/>
      <c r="K30" s="71"/>
    </row>
    <row r="31" spans="1:11" ht="17.25" customHeight="1" x14ac:dyDescent="0.2">
      <c r="A31" s="335"/>
      <c r="B31" s="335"/>
      <c r="C31" s="335"/>
      <c r="D31" s="335"/>
      <c r="E31" s="70"/>
      <c r="F31" s="70"/>
      <c r="G31" s="61"/>
      <c r="H31" s="61"/>
    </row>
    <row r="32" spans="1:11" ht="11.25" customHeight="1" x14ac:dyDescent="0.2">
      <c r="A32" s="71"/>
      <c r="B32" s="71"/>
      <c r="C32" s="71"/>
      <c r="D32" s="71"/>
      <c r="E32" s="71"/>
      <c r="F32" s="71"/>
      <c r="G32" s="71"/>
      <c r="H32" s="47"/>
    </row>
    <row r="33" spans="1:15" ht="11.25" customHeight="1" x14ac:dyDescent="0.2">
      <c r="A33" s="73" t="s">
        <v>145</v>
      </c>
      <c r="B33" s="71"/>
      <c r="D33" s="430" t="s">
        <v>1</v>
      </c>
      <c r="E33" s="430"/>
      <c r="F33" s="430"/>
      <c r="G33" s="430"/>
      <c r="H33" s="430"/>
    </row>
    <row r="34" spans="1:15" ht="11.25" customHeight="1" x14ac:dyDescent="0.2">
      <c r="A34" s="71"/>
      <c r="B34" s="71"/>
      <c r="C34" s="71"/>
      <c r="D34" s="430"/>
      <c r="E34" s="430"/>
      <c r="F34" s="430"/>
      <c r="G34" s="430"/>
      <c r="H34" s="430"/>
    </row>
    <row r="35" spans="1:15" ht="11.25" customHeight="1" x14ac:dyDescent="0.2">
      <c r="A35" s="71"/>
      <c r="B35" s="71"/>
      <c r="D35" s="71" t="s">
        <v>259</v>
      </c>
      <c r="E35" s="71"/>
      <c r="F35" s="71"/>
      <c r="G35" s="71"/>
      <c r="H35" s="71"/>
    </row>
    <row r="36" spans="1:15" s="71" customFormat="1" ht="11.25" customHeight="1" x14ac:dyDescent="0.2">
      <c r="A36" s="73"/>
      <c r="D36" s="71" t="s">
        <v>784</v>
      </c>
      <c r="E36" s="69"/>
      <c r="F36" s="69"/>
      <c r="G36" s="69"/>
      <c r="H36" s="69"/>
      <c r="I36" s="69"/>
      <c r="J36" s="69"/>
      <c r="K36" s="69"/>
      <c r="L36" s="69"/>
    </row>
    <row r="37" spans="1:15" x14ac:dyDescent="0.2">
      <c r="A37" s="73" t="s">
        <v>144</v>
      </c>
      <c r="B37" s="71"/>
      <c r="C37" s="71"/>
      <c r="D37" s="394" t="s">
        <v>721</v>
      </c>
      <c r="E37" s="394"/>
      <c r="F37" s="394"/>
      <c r="G37" s="394"/>
      <c r="H37" s="394"/>
    </row>
    <row r="38" spans="1:15" x14ac:dyDescent="0.2">
      <c r="A38" s="71"/>
      <c r="B38" s="71"/>
      <c r="C38" s="71"/>
      <c r="D38" s="394"/>
      <c r="E38" s="394"/>
      <c r="F38" s="394"/>
      <c r="G38" s="394"/>
      <c r="H38" s="394"/>
    </row>
    <row r="39" spans="1:15" ht="11.25" customHeight="1" x14ac:dyDescent="0.2">
      <c r="D39" s="437" t="s">
        <v>720</v>
      </c>
      <c r="E39" s="394"/>
      <c r="F39" s="394"/>
      <c r="G39" s="394"/>
      <c r="H39" s="394"/>
    </row>
    <row r="40" spans="1:15" x14ac:dyDescent="0.2">
      <c r="D40" s="394"/>
      <c r="E40" s="394"/>
      <c r="F40" s="394"/>
      <c r="G40" s="394"/>
      <c r="H40" s="394"/>
    </row>
    <row r="41" spans="1:15" ht="11.25" customHeight="1" x14ac:dyDescent="0.2">
      <c r="D41" s="394" t="s">
        <v>719</v>
      </c>
      <c r="E41" s="394"/>
      <c r="F41" s="394"/>
      <c r="G41" s="394"/>
      <c r="H41" s="394"/>
    </row>
    <row r="42" spans="1:15" x14ac:dyDescent="0.2">
      <c r="D42" s="394"/>
      <c r="E42" s="394"/>
      <c r="F42" s="394"/>
      <c r="G42" s="394"/>
      <c r="H42" s="394"/>
    </row>
    <row r="43" spans="1:15" ht="11.25" customHeight="1" x14ac:dyDescent="0.2">
      <c r="D43" s="458" t="s">
        <v>718</v>
      </c>
      <c r="E43" s="344"/>
      <c r="F43" s="344"/>
      <c r="G43" s="344"/>
      <c r="H43" s="344"/>
      <c r="I43" s="69"/>
      <c r="J43" s="69"/>
      <c r="K43" s="69"/>
      <c r="L43" s="69"/>
      <c r="M43" s="69"/>
    </row>
    <row r="44" spans="1:15" x14ac:dyDescent="0.2">
      <c r="D44" s="455" t="s">
        <v>717</v>
      </c>
      <c r="E44" s="456"/>
      <c r="F44" s="456"/>
      <c r="G44" s="456"/>
      <c r="H44" s="456"/>
    </row>
    <row r="45" spans="1:15" x14ac:dyDescent="0.2">
      <c r="D45" s="459" t="s">
        <v>716</v>
      </c>
      <c r="E45" s="459"/>
      <c r="F45" s="459"/>
      <c r="G45" s="459"/>
      <c r="H45" s="459"/>
      <c r="I45" s="18"/>
      <c r="J45" s="18"/>
      <c r="K45" s="18"/>
      <c r="L45" s="18"/>
      <c r="M45" s="18"/>
      <c r="N45" s="71"/>
    </row>
    <row r="46" spans="1:15" x14ac:dyDescent="0.2">
      <c r="D46" s="459" t="s">
        <v>715</v>
      </c>
      <c r="E46" s="459"/>
      <c r="F46" s="459"/>
      <c r="G46" s="459"/>
      <c r="H46" s="459"/>
      <c r="I46" s="18"/>
      <c r="J46" s="18"/>
      <c r="K46" s="71"/>
      <c r="L46" s="71"/>
      <c r="M46" s="71"/>
      <c r="N46" s="71"/>
    </row>
    <row r="47" spans="1:15" x14ac:dyDescent="0.2">
      <c r="D47" s="459" t="s">
        <v>714</v>
      </c>
      <c r="E47" s="459"/>
      <c r="F47" s="459"/>
      <c r="G47" s="459"/>
      <c r="H47" s="459"/>
      <c r="I47" s="71"/>
      <c r="J47" s="71"/>
      <c r="K47" s="71"/>
      <c r="L47" s="71"/>
      <c r="M47" s="71"/>
      <c r="N47" s="71"/>
    </row>
    <row r="48" spans="1:15" ht="11.25" customHeight="1" x14ac:dyDescent="0.2">
      <c r="A48" s="73"/>
      <c r="B48" s="71"/>
      <c r="C48" s="71"/>
      <c r="D48" s="364" t="s">
        <v>762</v>
      </c>
      <c r="E48" s="364"/>
      <c r="F48" s="364"/>
      <c r="G48" s="364"/>
      <c r="H48" s="364"/>
      <c r="I48" s="71"/>
      <c r="J48" s="71"/>
      <c r="K48" s="71"/>
      <c r="L48" s="71"/>
      <c r="M48" s="71"/>
      <c r="N48" s="69"/>
      <c r="O48" s="69"/>
    </row>
    <row r="49" spans="1:15" x14ac:dyDescent="0.2">
      <c r="A49" s="71"/>
      <c r="B49" s="71"/>
      <c r="C49" s="71"/>
      <c r="D49" s="364"/>
      <c r="E49" s="364"/>
      <c r="F49" s="364"/>
      <c r="G49" s="364"/>
      <c r="H49" s="364"/>
      <c r="I49" s="71"/>
      <c r="J49" s="71"/>
      <c r="K49" s="71"/>
      <c r="L49" s="71"/>
      <c r="M49" s="71"/>
      <c r="N49" s="69"/>
      <c r="O49" s="69"/>
    </row>
    <row r="50" spans="1:15" hidden="1" x14ac:dyDescent="0.2">
      <c r="A50" s="74" t="s">
        <v>153</v>
      </c>
    </row>
  </sheetData>
  <mergeCells count="36">
    <mergeCell ref="A14:E14"/>
    <mergeCell ref="A15:E15"/>
    <mergeCell ref="A16:E16"/>
    <mergeCell ref="A27:E27"/>
    <mergeCell ref="A28:E28"/>
    <mergeCell ref="A23:E23"/>
    <mergeCell ref="A24:E24"/>
    <mergeCell ref="A26:E26"/>
    <mergeCell ref="A25:E25"/>
    <mergeCell ref="D47:H47"/>
    <mergeCell ref="D48:H49"/>
    <mergeCell ref="D37:H38"/>
    <mergeCell ref="D39:H40"/>
    <mergeCell ref="D45:H45"/>
    <mergeCell ref="D46:H46"/>
    <mergeCell ref="D44:H44"/>
    <mergeCell ref="A17:E17"/>
    <mergeCell ref="A18:E18"/>
    <mergeCell ref="A19:E19"/>
    <mergeCell ref="A20:E20"/>
    <mergeCell ref="A21:E21"/>
    <mergeCell ref="A22:E22"/>
    <mergeCell ref="A31:D31"/>
    <mergeCell ref="D41:H42"/>
    <mergeCell ref="D43:H43"/>
    <mergeCell ref="D33:H34"/>
    <mergeCell ref="A29:E29"/>
    <mergeCell ref="A30:E30"/>
    <mergeCell ref="A12:E12"/>
    <mergeCell ref="A13:E13"/>
    <mergeCell ref="A2:G2"/>
    <mergeCell ref="A3:G3"/>
    <mergeCell ref="A4:G4"/>
    <mergeCell ref="A7:E7"/>
    <mergeCell ref="A10:E10"/>
    <mergeCell ref="A11:E11"/>
  </mergeCells>
  <hyperlinks>
    <hyperlink ref="H2" location="Índice!A1" tooltip="Ir a Índice" display="Índice!A1"/>
  </hyperlinks>
  <pageMargins left="0.78740157480314965" right="0.59055118110236227" top="0.89583333333333337" bottom="0.86614173228346458" header="0" footer="0.39370078740157483"/>
  <pageSetup orientation="portrait" r:id="rId1"/>
  <headerFooter alignWithMargins="0">
    <oddHeader>&amp;L&amp;"Arial,Negrita"&amp;12&amp;K000080INEGI. Anuario estadístico y geográfico de Veracruz de Ignacio de la Llave 2014. 
Componente Salud.</oddHeader>
    <oddFooter>&amp;R&amp;P/&amp;N</oddFooter>
  </headerFooter>
  <rowBreaks count="1" manualBreakCount="1">
    <brk id="29" max="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O50"/>
  <sheetViews>
    <sheetView view="pageLayout" zoomScaleNormal="100" workbookViewId="0">
      <selection activeCell="E5" sqref="E5"/>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2.6640625" style="46" customWidth="1"/>
    <col min="5" max="5" width="42.83203125" style="46" customWidth="1"/>
    <col min="6" max="6" width="15.1640625" style="47" customWidth="1"/>
    <col min="7" max="8" width="15.1640625" style="46" customWidth="1"/>
    <col min="9" max="9" width="17.6640625" style="46" customWidth="1"/>
    <col min="10" max="16384" width="0" style="46" hidden="1"/>
  </cols>
  <sheetData>
    <row r="1" spans="1:11" ht="10.5" customHeight="1" x14ac:dyDescent="0.2"/>
    <row r="2" spans="1:11" ht="12.75" x14ac:dyDescent="0.2">
      <c r="A2" s="328" t="s">
        <v>314</v>
      </c>
      <c r="B2" s="328"/>
      <c r="C2" s="328"/>
      <c r="D2" s="328"/>
      <c r="E2" s="328"/>
      <c r="F2" s="328"/>
      <c r="G2" s="328"/>
      <c r="H2" s="49"/>
      <c r="I2" s="41" t="s">
        <v>90</v>
      </c>
      <c r="J2" s="46" t="s">
        <v>153</v>
      </c>
      <c r="K2" s="1"/>
    </row>
    <row r="3" spans="1:11" ht="12.75" customHeight="1" x14ac:dyDescent="0.2">
      <c r="A3" s="328" t="s">
        <v>880</v>
      </c>
      <c r="B3" s="328"/>
      <c r="C3" s="328"/>
      <c r="D3" s="328"/>
      <c r="E3" s="328"/>
      <c r="F3" s="328"/>
      <c r="G3" s="328"/>
      <c r="H3" s="49"/>
      <c r="I3" s="51"/>
      <c r="K3" s="1"/>
    </row>
    <row r="4" spans="1:11" ht="12.75" x14ac:dyDescent="0.2">
      <c r="A4" s="328" t="s">
        <v>849</v>
      </c>
      <c r="B4" s="328"/>
      <c r="C4" s="328"/>
      <c r="D4" s="328"/>
      <c r="E4" s="328"/>
      <c r="F4" s="328"/>
      <c r="G4" s="328"/>
      <c r="H4" s="49"/>
      <c r="K4" s="2"/>
    </row>
    <row r="5" spans="1:11" x14ac:dyDescent="0.2">
      <c r="A5" s="52"/>
      <c r="B5" s="52"/>
      <c r="C5" s="52"/>
      <c r="D5" s="52"/>
      <c r="E5" s="52"/>
      <c r="F5" s="53"/>
      <c r="G5" s="53"/>
      <c r="H5" s="53"/>
      <c r="I5" s="52"/>
    </row>
    <row r="6" spans="1:11" ht="1.5" customHeight="1" x14ac:dyDescent="0.2"/>
    <row r="7" spans="1:11" ht="11.25" customHeight="1" x14ac:dyDescent="0.2">
      <c r="A7" s="354" t="s">
        <v>344</v>
      </c>
      <c r="B7" s="454"/>
      <c r="C7" s="454"/>
      <c r="D7" s="454"/>
      <c r="E7" s="454"/>
      <c r="F7" s="55" t="s">
        <v>172</v>
      </c>
      <c r="G7" s="56" t="s">
        <v>142</v>
      </c>
      <c r="H7" s="56" t="s">
        <v>143</v>
      </c>
      <c r="I7" s="47" t="s">
        <v>748</v>
      </c>
    </row>
    <row r="8" spans="1:11" ht="1.5" customHeight="1" x14ac:dyDescent="0.2">
      <c r="A8" s="54"/>
      <c r="B8" s="54"/>
      <c r="C8" s="54"/>
      <c r="D8" s="54"/>
      <c r="E8" s="54"/>
      <c r="F8" s="61"/>
      <c r="G8" s="61"/>
      <c r="H8" s="61"/>
      <c r="I8" s="54"/>
    </row>
    <row r="9" spans="1:11" ht="6" customHeight="1" x14ac:dyDescent="0.2">
      <c r="A9" s="62"/>
      <c r="B9" s="62"/>
      <c r="C9" s="62"/>
      <c r="D9" s="62"/>
      <c r="E9" s="62"/>
      <c r="F9" s="63"/>
      <c r="G9" s="63"/>
      <c r="H9" s="63"/>
      <c r="I9" s="62"/>
    </row>
    <row r="10" spans="1:11" ht="17.25" customHeight="1" x14ac:dyDescent="0.2">
      <c r="A10" s="457" t="s">
        <v>172</v>
      </c>
      <c r="B10" s="457"/>
      <c r="C10" s="457"/>
      <c r="D10" s="457"/>
      <c r="E10" s="457"/>
      <c r="F10" s="80">
        <f t="shared" ref="F10:F28" si="0">SUM(G10:I10)</f>
        <v>422300</v>
      </c>
      <c r="G10" s="65">
        <f>SUM(G11:G30)</f>
        <v>131253</v>
      </c>
      <c r="H10" s="65">
        <f>SUM(H11:H30)</f>
        <v>290647</v>
      </c>
      <c r="I10" s="65">
        <f>SUM(I11:I30)</f>
        <v>400</v>
      </c>
    </row>
    <row r="11" spans="1:11" ht="34.5" customHeight="1" x14ac:dyDescent="0.2">
      <c r="A11" s="339" t="s">
        <v>233</v>
      </c>
      <c r="B11" s="339"/>
      <c r="C11" s="339"/>
      <c r="D11" s="339"/>
      <c r="E11" s="339"/>
      <c r="F11" s="80">
        <f t="shared" si="0"/>
        <v>15945</v>
      </c>
      <c r="G11" s="67">
        <v>8487</v>
      </c>
      <c r="H11" s="67">
        <v>7457</v>
      </c>
      <c r="I11" s="67">
        <v>1</v>
      </c>
    </row>
    <row r="12" spans="1:11" ht="17.25" customHeight="1" x14ac:dyDescent="0.2">
      <c r="A12" s="339" t="s">
        <v>234</v>
      </c>
      <c r="B12" s="339"/>
      <c r="C12" s="339"/>
      <c r="D12" s="339"/>
      <c r="E12" s="339"/>
      <c r="F12" s="80">
        <f t="shared" si="0"/>
        <v>27709</v>
      </c>
      <c r="G12" s="67">
        <v>13589</v>
      </c>
      <c r="H12" s="67">
        <v>14120</v>
      </c>
      <c r="I12" s="67">
        <v>0</v>
      </c>
    </row>
    <row r="13" spans="1:11" ht="39.75" customHeight="1" x14ac:dyDescent="0.2">
      <c r="A13" s="339" t="s">
        <v>252</v>
      </c>
      <c r="B13" s="339"/>
      <c r="C13" s="339"/>
      <c r="D13" s="339"/>
      <c r="E13" s="339"/>
      <c r="F13" s="80">
        <f t="shared" si="0"/>
        <v>2147</v>
      </c>
      <c r="G13" s="67">
        <v>987</v>
      </c>
      <c r="H13" s="67">
        <v>1160</v>
      </c>
      <c r="I13" s="67">
        <v>0</v>
      </c>
    </row>
    <row r="14" spans="1:11" ht="28.5" customHeight="1" x14ac:dyDescent="0.2">
      <c r="A14" s="339" t="s">
        <v>235</v>
      </c>
      <c r="B14" s="339"/>
      <c r="C14" s="339"/>
      <c r="D14" s="339"/>
      <c r="E14" s="339"/>
      <c r="F14" s="80">
        <f t="shared" si="0"/>
        <v>17686</v>
      </c>
      <c r="G14" s="67">
        <v>8045</v>
      </c>
      <c r="H14" s="67">
        <v>9641</v>
      </c>
      <c r="I14" s="67">
        <v>0</v>
      </c>
    </row>
    <row r="15" spans="1:11" ht="17.25" customHeight="1" x14ac:dyDescent="0.2">
      <c r="A15" s="339" t="s">
        <v>236</v>
      </c>
      <c r="B15" s="339"/>
      <c r="C15" s="339"/>
      <c r="D15" s="339"/>
      <c r="E15" s="339"/>
      <c r="F15" s="80">
        <f t="shared" si="0"/>
        <v>2222</v>
      </c>
      <c r="G15" s="67">
        <v>950</v>
      </c>
      <c r="H15" s="67">
        <v>1272</v>
      </c>
      <c r="I15" s="67">
        <v>0</v>
      </c>
    </row>
    <row r="16" spans="1:11" ht="17.25" customHeight="1" x14ac:dyDescent="0.2">
      <c r="A16" s="339" t="s">
        <v>237</v>
      </c>
      <c r="B16" s="339"/>
      <c r="C16" s="339"/>
      <c r="D16" s="339"/>
      <c r="E16" s="339"/>
      <c r="F16" s="80">
        <f t="shared" si="0"/>
        <v>4184</v>
      </c>
      <c r="G16" s="67">
        <v>2102</v>
      </c>
      <c r="H16" s="67">
        <v>2081</v>
      </c>
      <c r="I16" s="67">
        <v>1</v>
      </c>
    </row>
    <row r="17" spans="1:9" ht="17.25" customHeight="1" x14ac:dyDescent="0.2">
      <c r="A17" s="339" t="s">
        <v>238</v>
      </c>
      <c r="B17" s="339"/>
      <c r="C17" s="339"/>
      <c r="D17" s="339"/>
      <c r="E17" s="339"/>
      <c r="F17" s="80">
        <f t="shared" si="0"/>
        <v>4724</v>
      </c>
      <c r="G17" s="67">
        <v>2350</v>
      </c>
      <c r="H17" s="67">
        <v>2374</v>
      </c>
      <c r="I17" s="67">
        <v>0</v>
      </c>
    </row>
    <row r="18" spans="1:9" ht="28.5" customHeight="1" x14ac:dyDescent="0.2">
      <c r="A18" s="339" t="s">
        <v>239</v>
      </c>
      <c r="B18" s="339"/>
      <c r="C18" s="339"/>
      <c r="D18" s="339"/>
      <c r="E18" s="339"/>
      <c r="F18" s="80">
        <f t="shared" si="0"/>
        <v>1463</v>
      </c>
      <c r="G18" s="67">
        <v>628</v>
      </c>
      <c r="H18" s="67">
        <v>835</v>
      </c>
      <c r="I18" s="67">
        <v>0</v>
      </c>
    </row>
    <row r="19" spans="1:9" ht="17.25" customHeight="1" x14ac:dyDescent="0.2">
      <c r="A19" s="339" t="s">
        <v>240</v>
      </c>
      <c r="B19" s="339"/>
      <c r="C19" s="339"/>
      <c r="D19" s="339"/>
      <c r="E19" s="339"/>
      <c r="F19" s="80">
        <f t="shared" si="0"/>
        <v>19045</v>
      </c>
      <c r="G19" s="67">
        <v>9077</v>
      </c>
      <c r="H19" s="67">
        <v>9968</v>
      </c>
      <c r="I19" s="67">
        <v>0</v>
      </c>
    </row>
    <row r="20" spans="1:9" ht="17.25" customHeight="1" x14ac:dyDescent="0.2">
      <c r="A20" s="339" t="s">
        <v>241</v>
      </c>
      <c r="B20" s="339"/>
      <c r="C20" s="339"/>
      <c r="D20" s="339"/>
      <c r="E20" s="339"/>
      <c r="F20" s="80">
        <f t="shared" si="0"/>
        <v>19622</v>
      </c>
      <c r="G20" s="67">
        <v>9019</v>
      </c>
      <c r="H20" s="67">
        <v>10600</v>
      </c>
      <c r="I20" s="67">
        <v>3</v>
      </c>
    </row>
    <row r="21" spans="1:9" ht="17.25" customHeight="1" x14ac:dyDescent="0.2">
      <c r="A21" s="339" t="s">
        <v>242</v>
      </c>
      <c r="B21" s="339"/>
      <c r="C21" s="339"/>
      <c r="D21" s="339"/>
      <c r="E21" s="339"/>
      <c r="F21" s="80">
        <f t="shared" si="0"/>
        <v>50885</v>
      </c>
      <c r="G21" s="67">
        <v>23978</v>
      </c>
      <c r="H21" s="67">
        <v>26905</v>
      </c>
      <c r="I21" s="67">
        <v>2</v>
      </c>
    </row>
    <row r="22" spans="1:9" ht="28.5" customHeight="1" x14ac:dyDescent="0.2">
      <c r="A22" s="339" t="s">
        <v>243</v>
      </c>
      <c r="B22" s="339"/>
      <c r="C22" s="339"/>
      <c r="D22" s="339"/>
      <c r="E22" s="339"/>
      <c r="F22" s="80">
        <f t="shared" si="0"/>
        <v>6028</v>
      </c>
      <c r="G22" s="67">
        <v>2876</v>
      </c>
      <c r="H22" s="67">
        <v>3152</v>
      </c>
      <c r="I22" s="67">
        <v>0</v>
      </c>
    </row>
    <row r="23" spans="1:9" ht="28.5" customHeight="1" x14ac:dyDescent="0.2">
      <c r="A23" s="339" t="s">
        <v>244</v>
      </c>
      <c r="B23" s="339"/>
      <c r="C23" s="339"/>
      <c r="D23" s="339"/>
      <c r="E23" s="339"/>
      <c r="F23" s="80">
        <f t="shared" si="0"/>
        <v>9572</v>
      </c>
      <c r="G23" s="67">
        <v>4480</v>
      </c>
      <c r="H23" s="67">
        <v>5092</v>
      </c>
      <c r="I23" s="67">
        <v>0</v>
      </c>
    </row>
    <row r="24" spans="1:9" ht="17.25" customHeight="1" x14ac:dyDescent="0.2">
      <c r="A24" s="380" t="s">
        <v>245</v>
      </c>
      <c r="B24" s="380"/>
      <c r="C24" s="380"/>
      <c r="D24" s="380"/>
      <c r="E24" s="380"/>
      <c r="F24" s="80">
        <f t="shared" si="0"/>
        <v>33817</v>
      </c>
      <c r="G24" s="67">
        <v>14969</v>
      </c>
      <c r="H24" s="67">
        <v>18848</v>
      </c>
      <c r="I24" s="67">
        <v>0</v>
      </c>
    </row>
    <row r="25" spans="1:9" ht="17.25" customHeight="1" x14ac:dyDescent="0.2">
      <c r="A25" s="380" t="s">
        <v>246</v>
      </c>
      <c r="B25" s="380"/>
      <c r="C25" s="380"/>
      <c r="D25" s="380"/>
      <c r="E25" s="380"/>
      <c r="F25" s="80">
        <f t="shared" si="0"/>
        <v>144158</v>
      </c>
      <c r="G25" s="67">
        <v>0</v>
      </c>
      <c r="H25" s="67">
        <v>143771</v>
      </c>
      <c r="I25" s="67">
        <v>387</v>
      </c>
    </row>
    <row r="26" spans="1:9" ht="28.5" customHeight="1" x14ac:dyDescent="0.2">
      <c r="A26" s="339" t="s">
        <v>247</v>
      </c>
      <c r="B26" s="339"/>
      <c r="C26" s="339"/>
      <c r="D26" s="339"/>
      <c r="E26" s="339"/>
      <c r="F26" s="80">
        <f t="shared" si="0"/>
        <v>11328</v>
      </c>
      <c r="G26" s="67">
        <v>5963</v>
      </c>
      <c r="H26" s="67">
        <v>5360</v>
      </c>
      <c r="I26" s="67">
        <v>5</v>
      </c>
    </row>
    <row r="27" spans="1:9" ht="28.5" customHeight="1" x14ac:dyDescent="0.2">
      <c r="A27" s="339" t="s">
        <v>248</v>
      </c>
      <c r="B27" s="339"/>
      <c r="C27" s="339"/>
      <c r="D27" s="339"/>
      <c r="E27" s="339"/>
      <c r="F27" s="80">
        <f t="shared" si="0"/>
        <v>3816</v>
      </c>
      <c r="G27" s="67">
        <v>2349</v>
      </c>
      <c r="H27" s="67">
        <v>1467</v>
      </c>
      <c r="I27" s="67">
        <v>0</v>
      </c>
    </row>
    <row r="28" spans="1:9" ht="39.75" customHeight="1" x14ac:dyDescent="0.2">
      <c r="A28" s="339" t="s">
        <v>249</v>
      </c>
      <c r="B28" s="339"/>
      <c r="C28" s="339"/>
      <c r="D28" s="339"/>
      <c r="E28" s="339"/>
      <c r="F28" s="80">
        <f t="shared" si="0"/>
        <v>6860</v>
      </c>
      <c r="G28" s="67">
        <v>2879</v>
      </c>
      <c r="H28" s="67">
        <v>3980</v>
      </c>
      <c r="I28" s="67">
        <v>1</v>
      </c>
    </row>
    <row r="29" spans="1:9" ht="28.5" customHeight="1" x14ac:dyDescent="0.2">
      <c r="A29" s="339" t="s">
        <v>250</v>
      </c>
      <c r="B29" s="339"/>
      <c r="C29" s="339"/>
      <c r="D29" s="339"/>
      <c r="E29" s="339"/>
      <c r="F29" s="80">
        <f>SUM(G29:I29)</f>
        <v>27414</v>
      </c>
      <c r="G29" s="67">
        <v>14201</v>
      </c>
      <c r="H29" s="67">
        <v>13213</v>
      </c>
      <c r="I29" s="67">
        <v>0</v>
      </c>
    </row>
    <row r="30" spans="1:9" ht="28.5" customHeight="1" x14ac:dyDescent="0.2">
      <c r="A30" s="339" t="s">
        <v>251</v>
      </c>
      <c r="B30" s="339"/>
      <c r="C30" s="339"/>
      <c r="D30" s="339"/>
      <c r="E30" s="339"/>
      <c r="F30" s="80">
        <f>SUM(G30:I30)</f>
        <v>13675</v>
      </c>
      <c r="G30" s="67">
        <v>4324</v>
      </c>
      <c r="H30" s="67">
        <v>9351</v>
      </c>
      <c r="I30" s="67">
        <v>0</v>
      </c>
    </row>
    <row r="31" spans="1:9" ht="17.25" customHeight="1" x14ac:dyDescent="0.2">
      <c r="A31" s="335"/>
      <c r="B31" s="335"/>
      <c r="C31" s="335"/>
      <c r="D31" s="335"/>
      <c r="E31" s="70"/>
      <c r="F31" s="61"/>
      <c r="G31" s="61"/>
      <c r="H31" s="61"/>
      <c r="I31" s="70"/>
    </row>
    <row r="32" spans="1:9" ht="11.25" customHeight="1" x14ac:dyDescent="0.2">
      <c r="A32" s="100"/>
      <c r="B32" s="100"/>
      <c r="C32" s="100"/>
      <c r="D32" s="100"/>
      <c r="E32" s="100"/>
      <c r="F32" s="63"/>
      <c r="G32" s="63"/>
      <c r="H32" s="63"/>
      <c r="I32" s="87"/>
    </row>
    <row r="33" spans="1:15" ht="11.25" customHeight="1" x14ac:dyDescent="0.2">
      <c r="A33" s="73" t="s">
        <v>145</v>
      </c>
      <c r="B33" s="71"/>
      <c r="D33" s="401" t="s">
        <v>1</v>
      </c>
      <c r="E33" s="401"/>
      <c r="F33" s="401"/>
      <c r="G33" s="401"/>
      <c r="H33" s="401"/>
      <c r="I33" s="401"/>
    </row>
    <row r="34" spans="1:15" ht="11.25" customHeight="1" x14ac:dyDescent="0.2">
      <c r="A34" s="71"/>
      <c r="B34" s="71"/>
      <c r="C34" s="71"/>
      <c r="D34" s="401"/>
      <c r="E34" s="401"/>
      <c r="F34" s="401"/>
      <c r="G34" s="401"/>
      <c r="H34" s="401"/>
      <c r="I34" s="401"/>
    </row>
    <row r="35" spans="1:15" ht="11.25" customHeight="1" x14ac:dyDescent="0.2">
      <c r="A35" s="71"/>
      <c r="B35" s="71"/>
      <c r="D35" s="71" t="s">
        <v>259</v>
      </c>
      <c r="E35" s="71"/>
      <c r="F35" s="71"/>
      <c r="G35" s="71"/>
      <c r="H35" s="71"/>
      <c r="I35" s="71"/>
    </row>
    <row r="36" spans="1:15" ht="11.25" customHeight="1" x14ac:dyDescent="0.2">
      <c r="A36" s="71"/>
      <c r="B36" s="71"/>
      <c r="D36" s="71" t="s">
        <v>749</v>
      </c>
      <c r="E36" s="71"/>
      <c r="F36" s="71"/>
      <c r="G36" s="71"/>
      <c r="H36" s="71"/>
      <c r="I36" s="71"/>
    </row>
    <row r="37" spans="1:15" x14ac:dyDescent="0.2">
      <c r="A37" s="73" t="s">
        <v>144</v>
      </c>
      <c r="B37" s="71"/>
      <c r="C37" s="71"/>
      <c r="D37" s="394" t="s">
        <v>721</v>
      </c>
      <c r="E37" s="394"/>
      <c r="F37" s="394"/>
      <c r="G37" s="394"/>
      <c r="H37" s="394"/>
      <c r="I37" s="380"/>
    </row>
    <row r="38" spans="1:15" x14ac:dyDescent="0.2">
      <c r="A38" s="71"/>
      <c r="B38" s="71"/>
      <c r="C38" s="71"/>
      <c r="D38" s="394"/>
      <c r="E38" s="394"/>
      <c r="F38" s="394"/>
      <c r="G38" s="394"/>
      <c r="H38" s="394"/>
      <c r="I38" s="380"/>
    </row>
    <row r="39" spans="1:15" ht="11.25" customHeight="1" x14ac:dyDescent="0.2">
      <c r="D39" s="437" t="s">
        <v>720</v>
      </c>
      <c r="E39" s="394"/>
      <c r="F39" s="394"/>
      <c r="G39" s="394"/>
      <c r="H39" s="394"/>
      <c r="I39" s="380"/>
    </row>
    <row r="40" spans="1:15" x14ac:dyDescent="0.2">
      <c r="D40" s="394"/>
      <c r="E40" s="394"/>
      <c r="F40" s="394"/>
      <c r="G40" s="394"/>
      <c r="H40" s="394"/>
      <c r="I40" s="380"/>
    </row>
    <row r="41" spans="1:15" ht="11.25" customHeight="1" x14ac:dyDescent="0.2">
      <c r="D41" s="394" t="s">
        <v>719</v>
      </c>
      <c r="E41" s="394"/>
      <c r="F41" s="394"/>
      <c r="G41" s="394"/>
      <c r="H41" s="394"/>
      <c r="I41" s="380"/>
    </row>
    <row r="42" spans="1:15" x14ac:dyDescent="0.2">
      <c r="D42" s="394"/>
      <c r="E42" s="394"/>
      <c r="F42" s="394"/>
      <c r="G42" s="394"/>
      <c r="H42" s="394"/>
      <c r="I42" s="380"/>
    </row>
    <row r="43" spans="1:15" ht="11.25" customHeight="1" x14ac:dyDescent="0.2">
      <c r="D43" s="458" t="s">
        <v>718</v>
      </c>
      <c r="E43" s="344"/>
      <c r="F43" s="344"/>
      <c r="G43" s="344"/>
      <c r="H43" s="344"/>
      <c r="I43" s="339"/>
      <c r="J43" s="69"/>
      <c r="K43" s="69"/>
      <c r="L43" s="69"/>
      <c r="M43" s="69"/>
    </row>
    <row r="44" spans="1:15" x14ac:dyDescent="0.2">
      <c r="D44" s="460" t="s">
        <v>717</v>
      </c>
      <c r="E44" s="461"/>
      <c r="F44" s="461"/>
      <c r="G44" s="461"/>
      <c r="H44" s="461"/>
      <c r="I44" s="339"/>
    </row>
    <row r="45" spans="1:15" x14ac:dyDescent="0.2">
      <c r="D45" s="436" t="s">
        <v>716</v>
      </c>
      <c r="E45" s="436"/>
      <c r="F45" s="436"/>
      <c r="G45" s="436"/>
      <c r="H45" s="436"/>
      <c r="I45" s="438"/>
      <c r="J45" s="18"/>
      <c r="K45" s="18"/>
      <c r="L45" s="18"/>
      <c r="M45" s="18"/>
      <c r="N45" s="71"/>
    </row>
    <row r="46" spans="1:15" x14ac:dyDescent="0.2">
      <c r="D46" s="436" t="s">
        <v>715</v>
      </c>
      <c r="E46" s="436"/>
      <c r="F46" s="436"/>
      <c r="G46" s="436"/>
      <c r="H46" s="436"/>
      <c r="I46" s="438"/>
      <c r="J46" s="18"/>
      <c r="K46" s="71"/>
      <c r="L46" s="71"/>
      <c r="M46" s="71"/>
      <c r="N46" s="71"/>
    </row>
    <row r="47" spans="1:15" x14ac:dyDescent="0.2">
      <c r="D47" s="436" t="s">
        <v>714</v>
      </c>
      <c r="E47" s="436"/>
      <c r="F47" s="436"/>
      <c r="G47" s="436"/>
      <c r="H47" s="436"/>
      <c r="I47" s="339"/>
      <c r="J47" s="71"/>
      <c r="K47" s="71"/>
      <c r="L47" s="71"/>
      <c r="M47" s="71"/>
      <c r="N47" s="71"/>
    </row>
    <row r="48" spans="1:15" ht="11.25" customHeight="1" x14ac:dyDescent="0.2">
      <c r="A48" s="73"/>
      <c r="B48" s="71"/>
      <c r="C48" s="71"/>
      <c r="D48" s="364" t="s">
        <v>762</v>
      </c>
      <c r="E48" s="364"/>
      <c r="F48" s="364"/>
      <c r="G48" s="364"/>
      <c r="H48" s="364"/>
      <c r="I48" s="364"/>
      <c r="J48" s="69"/>
      <c r="K48" s="69"/>
      <c r="L48" s="69"/>
      <c r="M48" s="69"/>
      <c r="N48" s="69"/>
      <c r="O48" s="69"/>
    </row>
    <row r="49" spans="1:15" x14ac:dyDescent="0.2">
      <c r="A49" s="71"/>
      <c r="B49" s="71"/>
      <c r="C49" s="71"/>
      <c r="D49" s="364"/>
      <c r="E49" s="364"/>
      <c r="F49" s="364"/>
      <c r="G49" s="364"/>
      <c r="H49" s="364"/>
      <c r="I49" s="364"/>
      <c r="J49" s="69"/>
      <c r="K49" s="69"/>
      <c r="L49" s="69"/>
      <c r="M49" s="69"/>
      <c r="N49" s="69"/>
      <c r="O49" s="69"/>
    </row>
    <row r="50" spans="1:15" hidden="1" x14ac:dyDescent="0.2">
      <c r="A50" s="171" t="s">
        <v>153</v>
      </c>
    </row>
  </sheetData>
  <mergeCells count="36">
    <mergeCell ref="D41:I42"/>
    <mergeCell ref="A29:E29"/>
    <mergeCell ref="A30:E30"/>
    <mergeCell ref="A31:D31"/>
    <mergeCell ref="A20:E20"/>
    <mergeCell ref="A21:E21"/>
    <mergeCell ref="A22:E22"/>
    <mergeCell ref="D48:I49"/>
    <mergeCell ref="D37:I38"/>
    <mergeCell ref="A23:E23"/>
    <mergeCell ref="A24:E24"/>
    <mergeCell ref="A25:E25"/>
    <mergeCell ref="D45:I45"/>
    <mergeCell ref="D46:I46"/>
    <mergeCell ref="D47:I47"/>
    <mergeCell ref="A27:E27"/>
    <mergeCell ref="A28:E28"/>
    <mergeCell ref="D43:I43"/>
    <mergeCell ref="D44:I44"/>
    <mergeCell ref="D39:I40"/>
    <mergeCell ref="A19:E19"/>
    <mergeCell ref="D33:I34"/>
    <mergeCell ref="A18:E18"/>
    <mergeCell ref="A12:E12"/>
    <mergeCell ref="A2:G2"/>
    <mergeCell ref="A3:G3"/>
    <mergeCell ref="A4:G4"/>
    <mergeCell ref="A7:E7"/>
    <mergeCell ref="A10:E10"/>
    <mergeCell ref="A11:E11"/>
    <mergeCell ref="A26:E26"/>
    <mergeCell ref="A13:E13"/>
    <mergeCell ref="A14:E14"/>
    <mergeCell ref="A15:E15"/>
    <mergeCell ref="A16:E16"/>
    <mergeCell ref="A17:E17"/>
  </mergeCells>
  <hyperlinks>
    <hyperlink ref="I2" location="Índice!A1" tooltip="Ir a Índice" display="Índice!A1"/>
  </hyperlinks>
  <pageMargins left="0.78740157480314965" right="0.59055118110236227" top="0.89583333333333337" bottom="0.86614173228346458" header="0" footer="0.39370078740157483"/>
  <pageSetup orientation="portrait" r:id="rId1"/>
  <headerFooter alignWithMargins="0">
    <oddHeader>&amp;L&amp;"Arial,Negrita"&amp;12&amp;K000080INEGI. Anuario estadístico y geográfico de Veracruz de Ignacio de la Llave 2014. 
Componente Salud.</oddHeader>
    <oddFooter>&amp;R&amp;P/&amp;N</oddFooter>
  </headerFooter>
  <rowBreaks count="1" manualBreakCount="1">
    <brk id="29" max="8"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T31"/>
  <sheetViews>
    <sheetView view="pageLayout" zoomScaleNormal="100" workbookViewId="0">
      <selection activeCell="E5" sqref="E5"/>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2.6640625" style="46" customWidth="1"/>
    <col min="5" max="5" width="36.6640625" style="46" customWidth="1"/>
    <col min="6" max="6" width="13.83203125" style="47" customWidth="1"/>
    <col min="7" max="10" width="13.83203125" style="46" customWidth="1"/>
    <col min="11" max="16384" width="0" style="46" hidden="1"/>
  </cols>
  <sheetData>
    <row r="1" spans="1:20" ht="12" customHeight="1" x14ac:dyDescent="0.2"/>
    <row r="2" spans="1:20" ht="12.75" x14ac:dyDescent="0.2">
      <c r="A2" s="327" t="s">
        <v>315</v>
      </c>
      <c r="B2" s="327"/>
      <c r="C2" s="327"/>
      <c r="D2" s="327"/>
      <c r="E2" s="327"/>
      <c r="F2" s="327"/>
      <c r="G2" s="327"/>
      <c r="H2" s="327"/>
      <c r="I2" s="76"/>
      <c r="J2" s="41" t="s">
        <v>83</v>
      </c>
      <c r="K2" s="46" t="s">
        <v>153</v>
      </c>
      <c r="L2" s="1"/>
    </row>
    <row r="3" spans="1:20" ht="12.75" customHeight="1" x14ac:dyDescent="0.2">
      <c r="A3" s="327" t="s">
        <v>881</v>
      </c>
      <c r="B3" s="327"/>
      <c r="C3" s="327"/>
      <c r="D3" s="327"/>
      <c r="E3" s="327"/>
      <c r="F3" s="327"/>
      <c r="G3" s="327"/>
      <c r="H3" s="327"/>
      <c r="I3" s="76"/>
      <c r="J3" s="87" t="s">
        <v>282</v>
      </c>
      <c r="L3" s="1"/>
    </row>
    <row r="4" spans="1:20" ht="12.75" x14ac:dyDescent="0.2">
      <c r="A4" s="328" t="s">
        <v>849</v>
      </c>
      <c r="B4" s="328"/>
      <c r="C4" s="328"/>
      <c r="D4" s="328"/>
      <c r="E4" s="328"/>
      <c r="F4" s="328"/>
      <c r="G4" s="328"/>
      <c r="H4" s="328"/>
      <c r="I4" s="76"/>
      <c r="J4" s="76"/>
      <c r="L4" s="2"/>
    </row>
    <row r="5" spans="1:20" x14ac:dyDescent="0.2">
      <c r="A5" s="52"/>
      <c r="B5" s="52"/>
      <c r="C5" s="52"/>
      <c r="D5" s="52"/>
      <c r="E5" s="52"/>
      <c r="F5" s="53"/>
      <c r="G5" s="53"/>
      <c r="H5" s="53"/>
      <c r="I5" s="53"/>
      <c r="J5" s="52"/>
    </row>
    <row r="6" spans="1:20" ht="1.5" customHeight="1" x14ac:dyDescent="0.2"/>
    <row r="7" spans="1:20" ht="11.25" customHeight="1" x14ac:dyDescent="0.2">
      <c r="A7" s="354" t="s">
        <v>348</v>
      </c>
      <c r="B7" s="454"/>
      <c r="C7" s="454"/>
      <c r="D7" s="454"/>
      <c r="E7" s="454"/>
      <c r="F7" s="55" t="s">
        <v>172</v>
      </c>
      <c r="G7" s="58" t="s">
        <v>158</v>
      </c>
      <c r="H7" s="58" t="s">
        <v>159</v>
      </c>
      <c r="I7" s="59" t="s">
        <v>726</v>
      </c>
      <c r="J7" s="58" t="s">
        <v>160</v>
      </c>
    </row>
    <row r="8" spans="1:20" ht="1.5" customHeight="1" x14ac:dyDescent="0.2">
      <c r="A8" s="54"/>
      <c r="B8" s="54"/>
      <c r="C8" s="54"/>
      <c r="D8" s="54"/>
      <c r="E8" s="54"/>
      <c r="F8" s="61"/>
      <c r="G8" s="61"/>
      <c r="H8" s="61"/>
      <c r="I8" s="61"/>
      <c r="J8" s="54"/>
    </row>
    <row r="9" spans="1:20" ht="23.25" customHeight="1" x14ac:dyDescent="0.2">
      <c r="A9" s="452" t="s">
        <v>172</v>
      </c>
      <c r="B9" s="452"/>
      <c r="C9" s="452"/>
      <c r="D9" s="452"/>
      <c r="E9" s="452"/>
      <c r="F9" s="80">
        <f>SUM(G9:J9,'5.19b'!F10:H10)</f>
        <v>11916</v>
      </c>
      <c r="G9" s="65">
        <f>SUM(G10:G28)</f>
        <v>6253</v>
      </c>
      <c r="H9" s="65">
        <f>SUM(H10:H28)</f>
        <v>400</v>
      </c>
      <c r="I9" s="65">
        <f>SUM(I10:I28)</f>
        <v>450</v>
      </c>
      <c r="J9" s="65">
        <f>SUM(J10:J28)</f>
        <v>87</v>
      </c>
    </row>
    <row r="10" spans="1:20" ht="34.5" customHeight="1" x14ac:dyDescent="0.2">
      <c r="A10" s="339" t="s">
        <v>233</v>
      </c>
      <c r="B10" s="339"/>
      <c r="C10" s="339"/>
      <c r="D10" s="339"/>
      <c r="E10" s="339"/>
      <c r="F10" s="80">
        <f>SUM(G10:J10,'5.19b'!F11:H11)</f>
        <v>592</v>
      </c>
      <c r="G10" s="67">
        <v>216</v>
      </c>
      <c r="H10" s="67">
        <v>8</v>
      </c>
      <c r="I10" s="67">
        <v>21</v>
      </c>
      <c r="J10" s="67">
        <v>4</v>
      </c>
      <c r="L10" s="69"/>
      <c r="M10" s="69"/>
      <c r="N10" s="69"/>
      <c r="O10" s="69"/>
      <c r="P10" s="69"/>
      <c r="Q10" s="72"/>
      <c r="R10" s="67"/>
      <c r="S10" s="67"/>
      <c r="T10" s="96"/>
    </row>
    <row r="11" spans="1:20" ht="17.25" customHeight="1" x14ac:dyDescent="0.2">
      <c r="A11" s="339" t="s">
        <v>234</v>
      </c>
      <c r="B11" s="339"/>
      <c r="C11" s="339"/>
      <c r="D11" s="339"/>
      <c r="E11" s="339"/>
      <c r="F11" s="80">
        <f>SUM(G11:J11,'5.19b'!F12:H12)</f>
        <v>1359</v>
      </c>
      <c r="G11" s="67">
        <v>886</v>
      </c>
      <c r="H11" s="67">
        <v>53</v>
      </c>
      <c r="I11" s="67">
        <v>50</v>
      </c>
      <c r="J11" s="67">
        <v>5</v>
      </c>
      <c r="L11" s="69"/>
      <c r="M11" s="69"/>
      <c r="N11" s="69"/>
      <c r="O11" s="69"/>
      <c r="P11" s="69"/>
      <c r="Q11" s="72"/>
      <c r="R11" s="67"/>
      <c r="S11" s="67"/>
      <c r="T11" s="96"/>
    </row>
    <row r="12" spans="1:20" ht="39.75" customHeight="1" x14ac:dyDescent="0.2">
      <c r="A12" s="339" t="s">
        <v>254</v>
      </c>
      <c r="B12" s="339"/>
      <c r="C12" s="339"/>
      <c r="D12" s="339"/>
      <c r="E12" s="339"/>
      <c r="F12" s="80">
        <f>SUM(G12:J12,'5.19b'!F13:H13)</f>
        <v>80</v>
      </c>
      <c r="G12" s="67">
        <v>36</v>
      </c>
      <c r="H12" s="67">
        <v>4</v>
      </c>
      <c r="I12" s="67">
        <v>3</v>
      </c>
      <c r="J12" s="67">
        <v>0</v>
      </c>
      <c r="L12" s="69"/>
      <c r="M12" s="69"/>
      <c r="N12" s="69"/>
      <c r="O12" s="69"/>
      <c r="P12" s="69"/>
      <c r="Q12" s="72"/>
      <c r="R12" s="67"/>
      <c r="S12" s="67"/>
      <c r="T12" s="96"/>
    </row>
    <row r="13" spans="1:20" ht="28.5" customHeight="1" x14ac:dyDescent="0.2">
      <c r="A13" s="339" t="s">
        <v>235</v>
      </c>
      <c r="B13" s="339"/>
      <c r="C13" s="339"/>
      <c r="D13" s="339"/>
      <c r="E13" s="339"/>
      <c r="F13" s="80">
        <f>SUM(G13:J13,'5.19b'!F14:H14)</f>
        <v>2003</v>
      </c>
      <c r="G13" s="67">
        <v>1176</v>
      </c>
      <c r="H13" s="67">
        <v>73</v>
      </c>
      <c r="I13" s="67">
        <v>36</v>
      </c>
      <c r="J13" s="67">
        <v>10</v>
      </c>
      <c r="L13" s="69"/>
      <c r="M13" s="69"/>
      <c r="N13" s="69"/>
      <c r="O13" s="69"/>
      <c r="P13" s="69"/>
      <c r="Q13" s="72"/>
      <c r="R13" s="67"/>
      <c r="S13" s="67"/>
      <c r="T13" s="96"/>
    </row>
    <row r="14" spans="1:20" ht="17.25" customHeight="1" x14ac:dyDescent="0.2">
      <c r="A14" s="339" t="s">
        <v>236</v>
      </c>
      <c r="B14" s="339"/>
      <c r="C14" s="339"/>
      <c r="D14" s="339"/>
      <c r="E14" s="339"/>
      <c r="F14" s="80">
        <f>SUM(G14:J14,'5.19b'!F15:H15)</f>
        <v>63</v>
      </c>
      <c r="G14" s="67">
        <v>2</v>
      </c>
      <c r="H14" s="67">
        <v>1</v>
      </c>
      <c r="I14" s="67">
        <v>0</v>
      </c>
      <c r="J14" s="67">
        <v>0</v>
      </c>
      <c r="L14" s="69"/>
      <c r="M14" s="69"/>
      <c r="N14" s="69"/>
      <c r="O14" s="69"/>
      <c r="P14" s="69"/>
      <c r="Q14" s="72"/>
      <c r="R14" s="67"/>
      <c r="S14" s="67"/>
      <c r="T14" s="96"/>
    </row>
    <row r="15" spans="1:20" ht="17.25" customHeight="1" x14ac:dyDescent="0.2">
      <c r="A15" s="339" t="s">
        <v>237</v>
      </c>
      <c r="B15" s="339"/>
      <c r="C15" s="339"/>
      <c r="D15" s="339"/>
      <c r="E15" s="339"/>
      <c r="F15" s="80">
        <f>SUM(G15:J15,'5.19b'!F16:H16)</f>
        <v>176</v>
      </c>
      <c r="G15" s="67">
        <v>64</v>
      </c>
      <c r="H15" s="67">
        <v>17</v>
      </c>
      <c r="I15" s="67">
        <v>7</v>
      </c>
      <c r="J15" s="67">
        <v>0</v>
      </c>
      <c r="L15" s="69"/>
      <c r="M15" s="69"/>
      <c r="N15" s="69"/>
      <c r="O15" s="69"/>
      <c r="P15" s="69"/>
      <c r="Q15" s="72"/>
      <c r="R15" s="67"/>
      <c r="S15" s="67"/>
      <c r="T15" s="96"/>
    </row>
    <row r="16" spans="1:20" ht="17.25" customHeight="1" x14ac:dyDescent="0.2">
      <c r="A16" s="339" t="s">
        <v>238</v>
      </c>
      <c r="B16" s="339"/>
      <c r="C16" s="339"/>
      <c r="D16" s="339"/>
      <c r="E16" s="339"/>
      <c r="F16" s="80">
        <f>SUM(G16:J16,'5.19b'!F17:H17)</f>
        <v>0</v>
      </c>
      <c r="G16" s="67">
        <v>0</v>
      </c>
      <c r="H16" s="67">
        <v>0</v>
      </c>
      <c r="I16" s="67">
        <v>0</v>
      </c>
      <c r="J16" s="67">
        <v>0</v>
      </c>
      <c r="L16" s="69"/>
      <c r="M16" s="69"/>
      <c r="N16" s="69"/>
      <c r="O16" s="69"/>
      <c r="P16" s="69"/>
      <c r="Q16" s="72"/>
      <c r="R16" s="67"/>
      <c r="S16" s="67"/>
      <c r="T16" s="96"/>
    </row>
    <row r="17" spans="1:20" ht="28.5" customHeight="1" x14ac:dyDescent="0.2">
      <c r="A17" s="339" t="s">
        <v>239</v>
      </c>
      <c r="B17" s="339"/>
      <c r="C17" s="339"/>
      <c r="D17" s="339"/>
      <c r="E17" s="339"/>
      <c r="F17" s="80">
        <f>SUM(G17:J17,'5.19b'!F18:H18)</f>
        <v>1</v>
      </c>
      <c r="G17" s="67">
        <v>1</v>
      </c>
      <c r="H17" s="67">
        <v>0</v>
      </c>
      <c r="I17" s="67">
        <v>0</v>
      </c>
      <c r="J17" s="67">
        <v>0</v>
      </c>
      <c r="L17" s="69"/>
      <c r="M17" s="69"/>
      <c r="N17" s="69"/>
      <c r="O17" s="69"/>
      <c r="P17" s="69"/>
      <c r="Q17" s="72"/>
      <c r="R17" s="67"/>
      <c r="S17" s="67"/>
      <c r="T17" s="96"/>
    </row>
    <row r="18" spans="1:20" ht="17.25" customHeight="1" x14ac:dyDescent="0.2">
      <c r="A18" s="339" t="s">
        <v>240</v>
      </c>
      <c r="B18" s="339"/>
      <c r="C18" s="339"/>
      <c r="D18" s="339"/>
      <c r="E18" s="339"/>
      <c r="F18" s="80">
        <f>SUM(G18:J18,'5.19b'!F19:H19)</f>
        <v>2428</v>
      </c>
      <c r="G18" s="67">
        <v>1354</v>
      </c>
      <c r="H18" s="67">
        <v>92</v>
      </c>
      <c r="I18" s="67">
        <v>135</v>
      </c>
      <c r="J18" s="67">
        <v>20</v>
      </c>
      <c r="L18" s="69"/>
      <c r="M18" s="69"/>
      <c r="N18" s="69"/>
      <c r="O18" s="69"/>
      <c r="P18" s="69"/>
      <c r="Q18" s="72"/>
      <c r="R18" s="67"/>
      <c r="S18" s="67"/>
      <c r="T18" s="96"/>
    </row>
    <row r="19" spans="1:20" ht="17.25" customHeight="1" x14ac:dyDescent="0.2">
      <c r="A19" s="339" t="s">
        <v>241</v>
      </c>
      <c r="B19" s="339"/>
      <c r="C19" s="339"/>
      <c r="D19" s="339"/>
      <c r="E19" s="339"/>
      <c r="F19" s="80">
        <f>SUM(G19:J19,'5.19b'!F20:H20)</f>
        <v>1232</v>
      </c>
      <c r="G19" s="67">
        <v>599</v>
      </c>
      <c r="H19" s="67">
        <v>53</v>
      </c>
      <c r="I19" s="67">
        <v>67</v>
      </c>
      <c r="J19" s="67">
        <v>24</v>
      </c>
      <c r="L19" s="69"/>
      <c r="M19" s="69"/>
      <c r="N19" s="69"/>
      <c r="O19" s="69"/>
      <c r="P19" s="69"/>
      <c r="Q19" s="72"/>
      <c r="R19" s="67"/>
      <c r="S19" s="67"/>
      <c r="T19" s="96"/>
    </row>
    <row r="20" spans="1:20" ht="17.25" customHeight="1" x14ac:dyDescent="0.2">
      <c r="A20" s="339" t="s">
        <v>242</v>
      </c>
      <c r="B20" s="339"/>
      <c r="C20" s="339"/>
      <c r="D20" s="339"/>
      <c r="E20" s="339"/>
      <c r="F20" s="80">
        <f>SUM(G20:J20,'5.19b'!F21:H21)</f>
        <v>1444</v>
      </c>
      <c r="G20" s="67">
        <v>837</v>
      </c>
      <c r="H20" s="67">
        <v>51</v>
      </c>
      <c r="I20" s="67">
        <v>61</v>
      </c>
      <c r="J20" s="67">
        <v>10</v>
      </c>
      <c r="L20" s="69"/>
      <c r="M20" s="69"/>
      <c r="N20" s="69"/>
      <c r="O20" s="69"/>
      <c r="P20" s="69"/>
      <c r="Q20" s="72"/>
      <c r="R20" s="67"/>
      <c r="S20" s="67"/>
      <c r="T20" s="96"/>
    </row>
    <row r="21" spans="1:20" ht="28.5" customHeight="1" x14ac:dyDescent="0.2">
      <c r="A21" s="339" t="s">
        <v>243</v>
      </c>
      <c r="B21" s="339"/>
      <c r="C21" s="339"/>
      <c r="D21" s="339"/>
      <c r="E21" s="339"/>
      <c r="F21" s="80">
        <f>SUM(G21:J21,'5.19b'!F22:H22)</f>
        <v>28</v>
      </c>
      <c r="G21" s="67">
        <v>22</v>
      </c>
      <c r="H21" s="67">
        <v>3</v>
      </c>
      <c r="I21" s="67">
        <v>1</v>
      </c>
      <c r="J21" s="67">
        <v>0</v>
      </c>
      <c r="L21" s="69"/>
      <c r="M21" s="69"/>
      <c r="N21" s="69"/>
      <c r="O21" s="69"/>
      <c r="P21" s="69"/>
      <c r="Q21" s="72"/>
      <c r="R21" s="67"/>
      <c r="S21" s="67"/>
      <c r="T21" s="96"/>
    </row>
    <row r="22" spans="1:20" ht="28.5" customHeight="1" x14ac:dyDescent="0.2">
      <c r="A22" s="339" t="s">
        <v>244</v>
      </c>
      <c r="B22" s="339"/>
      <c r="C22" s="339"/>
      <c r="D22" s="339"/>
      <c r="E22" s="339"/>
      <c r="F22" s="80">
        <f>SUM(G22:J22,'5.19b'!F23:H23)</f>
        <v>59</v>
      </c>
      <c r="G22" s="67">
        <v>35</v>
      </c>
      <c r="H22" s="67">
        <v>2</v>
      </c>
      <c r="I22" s="67">
        <v>1</v>
      </c>
      <c r="J22" s="67">
        <v>1</v>
      </c>
      <c r="L22" s="69"/>
      <c r="M22" s="69"/>
      <c r="N22" s="69"/>
      <c r="O22" s="69"/>
      <c r="P22" s="69"/>
      <c r="Q22" s="72"/>
      <c r="R22" s="67"/>
      <c r="S22" s="67"/>
      <c r="T22" s="96"/>
    </row>
    <row r="23" spans="1:20" ht="17.25" customHeight="1" x14ac:dyDescent="0.2">
      <c r="A23" s="380" t="s">
        <v>245</v>
      </c>
      <c r="B23" s="380"/>
      <c r="C23" s="380"/>
      <c r="D23" s="380"/>
      <c r="E23" s="380"/>
      <c r="F23" s="80">
        <f>SUM(G23:J23,'5.19b'!F24:H24)</f>
        <v>676</v>
      </c>
      <c r="G23" s="67">
        <v>368</v>
      </c>
      <c r="H23" s="67">
        <v>23</v>
      </c>
      <c r="I23" s="67">
        <v>33</v>
      </c>
      <c r="J23" s="67">
        <v>6</v>
      </c>
      <c r="L23" s="71"/>
      <c r="M23" s="71"/>
      <c r="N23" s="71"/>
      <c r="O23" s="71"/>
      <c r="P23" s="71"/>
      <c r="Q23" s="72"/>
      <c r="R23" s="67"/>
      <c r="S23" s="67"/>
      <c r="T23" s="96"/>
    </row>
    <row r="24" spans="1:20" ht="17.25" customHeight="1" x14ac:dyDescent="0.2">
      <c r="A24" s="380" t="s">
        <v>246</v>
      </c>
      <c r="B24" s="380"/>
      <c r="C24" s="380"/>
      <c r="D24" s="380"/>
      <c r="E24" s="380"/>
      <c r="F24" s="80">
        <f>SUM(G24:J24,'5.19b'!F25:H25)</f>
        <v>32</v>
      </c>
      <c r="G24" s="67">
        <v>6</v>
      </c>
      <c r="H24" s="67">
        <v>0</v>
      </c>
      <c r="I24" s="67">
        <v>0</v>
      </c>
      <c r="J24" s="67">
        <v>0</v>
      </c>
      <c r="L24" s="71"/>
      <c r="M24" s="71"/>
      <c r="N24" s="71"/>
      <c r="O24" s="71"/>
      <c r="P24" s="71"/>
      <c r="Q24" s="72"/>
      <c r="R24" s="67"/>
      <c r="S24" s="67"/>
      <c r="T24" s="96"/>
    </row>
    <row r="25" spans="1:20" ht="28.5" customHeight="1" x14ac:dyDescent="0.2">
      <c r="A25" s="339" t="s">
        <v>247</v>
      </c>
      <c r="B25" s="339"/>
      <c r="C25" s="339"/>
      <c r="D25" s="339"/>
      <c r="E25" s="339"/>
      <c r="F25" s="80">
        <f>SUM(G25:J25,'5.19b'!F26:H26)</f>
        <v>872</v>
      </c>
      <c r="G25" s="67">
        <v>301</v>
      </c>
      <c r="H25" s="67">
        <v>5</v>
      </c>
      <c r="I25" s="67">
        <v>12</v>
      </c>
      <c r="J25" s="67">
        <v>3</v>
      </c>
      <c r="L25" s="69"/>
      <c r="M25" s="69"/>
      <c r="N25" s="69"/>
      <c r="O25" s="69"/>
      <c r="P25" s="69"/>
      <c r="Q25" s="72"/>
      <c r="R25" s="67"/>
      <c r="S25" s="67"/>
      <c r="T25" s="96"/>
    </row>
    <row r="26" spans="1:20" ht="28.5" customHeight="1" x14ac:dyDescent="0.2">
      <c r="A26" s="339" t="s">
        <v>248</v>
      </c>
      <c r="B26" s="339"/>
      <c r="C26" s="339"/>
      <c r="D26" s="339"/>
      <c r="E26" s="339"/>
      <c r="F26" s="80">
        <f>SUM(G26:J26,'5.19b'!F27:H27)</f>
        <v>278</v>
      </c>
      <c r="G26" s="67">
        <v>149</v>
      </c>
      <c r="H26" s="67">
        <v>1</v>
      </c>
      <c r="I26" s="67">
        <v>2</v>
      </c>
      <c r="J26" s="67">
        <v>0</v>
      </c>
      <c r="L26" s="69"/>
      <c r="M26" s="69"/>
      <c r="N26" s="69"/>
      <c r="O26" s="69"/>
      <c r="P26" s="69"/>
      <c r="Q26" s="72"/>
      <c r="R26" s="67"/>
      <c r="S26" s="67"/>
      <c r="T26" s="96"/>
    </row>
    <row r="27" spans="1:20" ht="39.75" customHeight="1" x14ac:dyDescent="0.2">
      <c r="A27" s="339" t="s">
        <v>249</v>
      </c>
      <c r="B27" s="339"/>
      <c r="C27" s="339"/>
      <c r="D27" s="339"/>
      <c r="E27" s="339"/>
      <c r="F27" s="80">
        <f>SUM(G27:J27,'5.19b'!F28:H28)</f>
        <v>134</v>
      </c>
      <c r="G27" s="67">
        <v>1</v>
      </c>
      <c r="H27" s="67">
        <v>10</v>
      </c>
      <c r="I27" s="67">
        <v>20</v>
      </c>
      <c r="J27" s="67">
        <v>1</v>
      </c>
      <c r="L27" s="69"/>
      <c r="M27" s="69"/>
      <c r="N27" s="69"/>
      <c r="O27" s="69"/>
      <c r="P27" s="69"/>
      <c r="Q27" s="72"/>
      <c r="R27" s="67"/>
      <c r="S27" s="67"/>
      <c r="T27" s="96"/>
    </row>
    <row r="28" spans="1:20" ht="28.5" customHeight="1" x14ac:dyDescent="0.2">
      <c r="A28" s="339" t="s">
        <v>253</v>
      </c>
      <c r="B28" s="339"/>
      <c r="C28" s="339"/>
      <c r="D28" s="339"/>
      <c r="E28" s="339"/>
      <c r="F28" s="80">
        <f>SUM(G28:J28,'5.19b'!F29:H29)</f>
        <v>459</v>
      </c>
      <c r="G28" s="67">
        <v>200</v>
      </c>
      <c r="H28" s="67">
        <v>4</v>
      </c>
      <c r="I28" s="67">
        <v>1</v>
      </c>
      <c r="J28" s="67">
        <v>3</v>
      </c>
      <c r="L28" s="69"/>
      <c r="M28" s="69"/>
      <c r="N28" s="69"/>
      <c r="O28" s="69"/>
      <c r="P28" s="69"/>
      <c r="Q28" s="72"/>
      <c r="R28" s="67"/>
      <c r="S28" s="67"/>
      <c r="T28" s="96"/>
    </row>
    <row r="29" spans="1:20" ht="17.25" customHeight="1" x14ac:dyDescent="0.2">
      <c r="A29" s="335"/>
      <c r="B29" s="335"/>
      <c r="C29" s="335"/>
      <c r="D29" s="335"/>
      <c r="E29" s="70"/>
      <c r="F29" s="61"/>
      <c r="G29" s="61"/>
      <c r="H29" s="61"/>
      <c r="I29" s="61"/>
      <c r="J29" s="70"/>
    </row>
    <row r="30" spans="1:20" ht="11.25" customHeight="1" x14ac:dyDescent="0.2">
      <c r="B30" s="71"/>
      <c r="C30" s="71"/>
      <c r="D30" s="71"/>
      <c r="E30" s="71"/>
      <c r="G30" s="71"/>
      <c r="H30" s="71"/>
      <c r="I30" s="71"/>
      <c r="J30" s="47"/>
    </row>
    <row r="31" spans="1:20" ht="9" hidden="1" customHeight="1" x14ac:dyDescent="0.2">
      <c r="A31" s="71" t="s">
        <v>153</v>
      </c>
    </row>
  </sheetData>
  <mergeCells count="25">
    <mergeCell ref="A2:H2"/>
    <mergeCell ref="A3:H3"/>
    <mergeCell ref="A4:H4"/>
    <mergeCell ref="A13:E13"/>
    <mergeCell ref="A7:E7"/>
    <mergeCell ref="A9:E9"/>
    <mergeCell ref="A10:E10"/>
    <mergeCell ref="A11:E11"/>
    <mergeCell ref="A12:E12"/>
    <mergeCell ref="A25:E25"/>
    <mergeCell ref="A17:E17"/>
    <mergeCell ref="A18:E18"/>
    <mergeCell ref="A19:E19"/>
    <mergeCell ref="A29:D29"/>
    <mergeCell ref="A27:E27"/>
    <mergeCell ref="A28:E28"/>
    <mergeCell ref="A20:E20"/>
    <mergeCell ref="A26:E26"/>
    <mergeCell ref="A21:E21"/>
    <mergeCell ref="A14:E14"/>
    <mergeCell ref="A15:E15"/>
    <mergeCell ref="A16:E16"/>
    <mergeCell ref="A24:E24"/>
    <mergeCell ref="A22:E22"/>
    <mergeCell ref="A23:E23"/>
  </mergeCells>
  <hyperlinks>
    <hyperlink ref="J2" location="Índice!A1" tooltip="Ir a Índice" display="Índice!A1"/>
  </hyperlinks>
  <pageMargins left="0.78740157480314965" right="0.59055118110236204" top="0.83333333333333337" bottom="0.86614173228346458" header="0" footer="0.39370078740157499"/>
  <pageSetup orientation="portrait" r:id="rId1"/>
  <headerFooter alignWithMargins="0">
    <oddHeader>&amp;L&amp;"Arial,Negrita"&amp;12&amp;K000080INEGI. Anuario estadístico y geográfico de Veracruz de Ignacio de la Llave 2014. 
Componente Salud.</oddHeader>
    <oddFooter>&amp;R&amp;P/&amp;N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O48"/>
  <sheetViews>
    <sheetView view="pageLayout" zoomScaleNormal="100" workbookViewId="0">
      <selection activeCell="E5" sqref="E5"/>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2.6640625" style="46" customWidth="1"/>
    <col min="5" max="5" width="39.33203125" style="46" customWidth="1"/>
    <col min="6" max="8" width="22.1640625" style="46" customWidth="1"/>
    <col min="9" max="16384" width="0" style="46" hidden="1"/>
  </cols>
  <sheetData>
    <row r="1" spans="1:11" ht="11.25" customHeight="1" x14ac:dyDescent="0.2"/>
    <row r="2" spans="1:11" ht="12.75" x14ac:dyDescent="0.2">
      <c r="A2" s="328" t="s">
        <v>315</v>
      </c>
      <c r="B2" s="353"/>
      <c r="C2" s="353"/>
      <c r="D2" s="353"/>
      <c r="E2" s="353"/>
      <c r="F2" s="353"/>
      <c r="G2" s="353"/>
      <c r="H2" s="41" t="s">
        <v>83</v>
      </c>
      <c r="I2" s="46" t="s">
        <v>153</v>
      </c>
      <c r="J2" s="1"/>
    </row>
    <row r="3" spans="1:11" ht="12.75" customHeight="1" x14ac:dyDescent="0.2">
      <c r="A3" s="328" t="s">
        <v>881</v>
      </c>
      <c r="B3" s="353"/>
      <c r="C3" s="353"/>
      <c r="D3" s="353"/>
      <c r="E3" s="353"/>
      <c r="F3" s="353"/>
      <c r="G3" s="353"/>
      <c r="H3" s="87" t="s">
        <v>283</v>
      </c>
      <c r="J3" s="1"/>
    </row>
    <row r="4" spans="1:11" ht="12.75" x14ac:dyDescent="0.2">
      <c r="A4" s="328" t="s">
        <v>849</v>
      </c>
      <c r="B4" s="353"/>
      <c r="C4" s="353"/>
      <c r="D4" s="353"/>
      <c r="E4" s="353"/>
      <c r="F4" s="353"/>
      <c r="G4" s="353"/>
      <c r="H4" s="51"/>
      <c r="J4" s="2"/>
    </row>
    <row r="5" spans="1:11" x14ac:dyDescent="0.2">
      <c r="A5" s="52"/>
      <c r="B5" s="52"/>
      <c r="C5" s="52"/>
      <c r="D5" s="52"/>
      <c r="E5" s="52"/>
      <c r="F5" s="53"/>
      <c r="G5" s="53"/>
      <c r="H5" s="54"/>
    </row>
    <row r="6" spans="1:11" ht="1.5" customHeight="1" x14ac:dyDescent="0.2"/>
    <row r="7" spans="1:11" ht="33.75" x14ac:dyDescent="0.2">
      <c r="A7" s="354" t="s">
        <v>348</v>
      </c>
      <c r="B7" s="454"/>
      <c r="C7" s="454"/>
      <c r="D7" s="454"/>
      <c r="E7" s="454"/>
      <c r="F7" s="294" t="s">
        <v>725</v>
      </c>
      <c r="G7" s="311" t="s">
        <v>724</v>
      </c>
      <c r="H7" s="294" t="s">
        <v>723</v>
      </c>
    </row>
    <row r="8" spans="1:11" ht="1.5" customHeight="1" x14ac:dyDescent="0.2">
      <c r="A8" s="54"/>
      <c r="B8" s="54"/>
      <c r="C8" s="54"/>
      <c r="D8" s="54"/>
      <c r="E8" s="54"/>
      <c r="F8" s="54"/>
      <c r="G8" s="61"/>
      <c r="H8" s="54"/>
    </row>
    <row r="9" spans="1:11" ht="6" customHeight="1" x14ac:dyDescent="0.2">
      <c r="A9" s="62"/>
      <c r="B9" s="62"/>
      <c r="C9" s="62"/>
      <c r="D9" s="62"/>
      <c r="E9" s="62"/>
      <c r="F9" s="62"/>
      <c r="G9" s="63"/>
      <c r="H9" s="62"/>
    </row>
    <row r="10" spans="1:11" ht="18" customHeight="1" x14ac:dyDescent="0.2">
      <c r="A10" s="457" t="s">
        <v>172</v>
      </c>
      <c r="B10" s="457"/>
      <c r="C10" s="457"/>
      <c r="D10" s="457"/>
      <c r="E10" s="457"/>
      <c r="F10" s="65">
        <f>SUM(F11:F29)</f>
        <v>120</v>
      </c>
      <c r="G10" s="65">
        <f>SUM(G11:G29)</f>
        <v>781</v>
      </c>
      <c r="H10" s="65">
        <f>SUM(H11:H29)</f>
        <v>3825</v>
      </c>
    </row>
    <row r="11" spans="1:11" ht="34.5" customHeight="1" x14ac:dyDescent="0.2">
      <c r="A11" s="339" t="s">
        <v>233</v>
      </c>
      <c r="B11" s="339"/>
      <c r="C11" s="339"/>
      <c r="D11" s="339"/>
      <c r="E11" s="339"/>
      <c r="F11" s="67">
        <v>2</v>
      </c>
      <c r="G11" s="72">
        <v>33</v>
      </c>
      <c r="H11" s="67">
        <v>308</v>
      </c>
      <c r="I11" s="71"/>
      <c r="J11" s="71"/>
      <c r="K11" s="71"/>
    </row>
    <row r="12" spans="1:11" ht="17.25" customHeight="1" x14ac:dyDescent="0.2">
      <c r="A12" s="339" t="s">
        <v>234</v>
      </c>
      <c r="B12" s="339"/>
      <c r="C12" s="339"/>
      <c r="D12" s="339"/>
      <c r="E12" s="339"/>
      <c r="F12" s="67">
        <v>20</v>
      </c>
      <c r="G12" s="72">
        <v>48</v>
      </c>
      <c r="H12" s="67">
        <v>297</v>
      </c>
      <c r="I12" s="71"/>
      <c r="J12" s="71"/>
      <c r="K12" s="71"/>
    </row>
    <row r="13" spans="1:11" ht="39.75" customHeight="1" x14ac:dyDescent="0.2">
      <c r="A13" s="339" t="s">
        <v>254</v>
      </c>
      <c r="B13" s="339"/>
      <c r="C13" s="339"/>
      <c r="D13" s="339"/>
      <c r="E13" s="339"/>
      <c r="F13" s="67">
        <v>2</v>
      </c>
      <c r="G13" s="72">
        <v>5</v>
      </c>
      <c r="H13" s="67">
        <v>30</v>
      </c>
      <c r="I13" s="71"/>
      <c r="J13" s="71"/>
      <c r="K13" s="71"/>
    </row>
    <row r="14" spans="1:11" ht="28.5" customHeight="1" x14ac:dyDescent="0.2">
      <c r="A14" s="339" t="s">
        <v>235</v>
      </c>
      <c r="B14" s="339"/>
      <c r="C14" s="339"/>
      <c r="D14" s="339"/>
      <c r="E14" s="339"/>
      <c r="F14" s="67">
        <v>20</v>
      </c>
      <c r="G14" s="72">
        <v>152</v>
      </c>
      <c r="H14" s="67">
        <v>536</v>
      </c>
      <c r="I14" s="71"/>
      <c r="J14" s="71"/>
      <c r="K14" s="71"/>
    </row>
    <row r="15" spans="1:11" ht="17.25" customHeight="1" x14ac:dyDescent="0.2">
      <c r="A15" s="339" t="s">
        <v>236</v>
      </c>
      <c r="B15" s="339"/>
      <c r="C15" s="339"/>
      <c r="D15" s="339"/>
      <c r="E15" s="339"/>
      <c r="F15" s="67">
        <v>0</v>
      </c>
      <c r="G15" s="72">
        <v>25</v>
      </c>
      <c r="H15" s="67">
        <v>35</v>
      </c>
      <c r="I15" s="71"/>
      <c r="J15" s="71"/>
      <c r="K15" s="71"/>
    </row>
    <row r="16" spans="1:11" ht="17.25" customHeight="1" x14ac:dyDescent="0.2">
      <c r="A16" s="339" t="s">
        <v>237</v>
      </c>
      <c r="B16" s="339"/>
      <c r="C16" s="339"/>
      <c r="D16" s="339"/>
      <c r="E16" s="339"/>
      <c r="F16" s="67">
        <v>0</v>
      </c>
      <c r="G16" s="72">
        <v>5</v>
      </c>
      <c r="H16" s="67">
        <v>83</v>
      </c>
      <c r="I16" s="71"/>
      <c r="J16" s="71"/>
      <c r="K16" s="71"/>
    </row>
    <row r="17" spans="1:11" ht="17.25" customHeight="1" x14ac:dyDescent="0.2">
      <c r="A17" s="339" t="s">
        <v>238</v>
      </c>
      <c r="B17" s="339"/>
      <c r="C17" s="339"/>
      <c r="D17" s="339"/>
      <c r="E17" s="339"/>
      <c r="F17" s="67">
        <v>0</v>
      </c>
      <c r="G17" s="72">
        <v>0</v>
      </c>
      <c r="H17" s="67">
        <v>0</v>
      </c>
      <c r="I17" s="71"/>
      <c r="J17" s="71"/>
      <c r="K17" s="71"/>
    </row>
    <row r="18" spans="1:11" ht="28.5" customHeight="1" x14ac:dyDescent="0.2">
      <c r="A18" s="339" t="s">
        <v>239</v>
      </c>
      <c r="B18" s="339"/>
      <c r="C18" s="339"/>
      <c r="D18" s="339"/>
      <c r="E18" s="339"/>
      <c r="F18" s="67">
        <v>0</v>
      </c>
      <c r="G18" s="72">
        <v>0</v>
      </c>
      <c r="H18" s="67">
        <v>0</v>
      </c>
      <c r="I18" s="71"/>
      <c r="J18" s="71"/>
      <c r="K18" s="71"/>
    </row>
    <row r="19" spans="1:11" ht="17.25" customHeight="1" x14ac:dyDescent="0.2">
      <c r="A19" s="339" t="s">
        <v>240</v>
      </c>
      <c r="B19" s="339"/>
      <c r="C19" s="339"/>
      <c r="D19" s="339"/>
      <c r="E19" s="339"/>
      <c r="F19" s="67">
        <v>32</v>
      </c>
      <c r="G19" s="72">
        <v>208</v>
      </c>
      <c r="H19" s="67">
        <v>587</v>
      </c>
      <c r="I19" s="71"/>
      <c r="J19" s="71"/>
      <c r="K19" s="71"/>
    </row>
    <row r="20" spans="1:11" ht="17.25" customHeight="1" x14ac:dyDescent="0.2">
      <c r="A20" s="339" t="s">
        <v>241</v>
      </c>
      <c r="B20" s="339"/>
      <c r="C20" s="339"/>
      <c r="D20" s="339"/>
      <c r="E20" s="339"/>
      <c r="F20" s="67">
        <v>12</v>
      </c>
      <c r="G20" s="72">
        <v>87</v>
      </c>
      <c r="H20" s="67">
        <v>390</v>
      </c>
      <c r="I20" s="71"/>
      <c r="J20" s="71"/>
      <c r="K20" s="71"/>
    </row>
    <row r="21" spans="1:11" ht="17.25" customHeight="1" x14ac:dyDescent="0.2">
      <c r="A21" s="339" t="s">
        <v>242</v>
      </c>
      <c r="B21" s="339"/>
      <c r="C21" s="339"/>
      <c r="D21" s="339"/>
      <c r="E21" s="339"/>
      <c r="F21" s="67">
        <v>18</v>
      </c>
      <c r="G21" s="72">
        <v>59</v>
      </c>
      <c r="H21" s="67">
        <v>408</v>
      </c>
      <c r="I21" s="71"/>
      <c r="J21" s="71"/>
      <c r="K21" s="71"/>
    </row>
    <row r="22" spans="1:11" ht="28.5" customHeight="1" x14ac:dyDescent="0.2">
      <c r="A22" s="339" t="s">
        <v>243</v>
      </c>
      <c r="B22" s="339"/>
      <c r="C22" s="339"/>
      <c r="D22" s="339"/>
      <c r="E22" s="339"/>
      <c r="F22" s="67">
        <v>0</v>
      </c>
      <c r="G22" s="72">
        <v>0</v>
      </c>
      <c r="H22" s="67">
        <v>2</v>
      </c>
      <c r="I22" s="71"/>
      <c r="J22" s="71"/>
      <c r="K22" s="71"/>
    </row>
    <row r="23" spans="1:11" ht="28.5" customHeight="1" x14ac:dyDescent="0.2">
      <c r="A23" s="339" t="s">
        <v>244</v>
      </c>
      <c r="B23" s="339"/>
      <c r="C23" s="339"/>
      <c r="D23" s="339"/>
      <c r="E23" s="339"/>
      <c r="F23" s="67">
        <v>2</v>
      </c>
      <c r="G23" s="72">
        <v>0</v>
      </c>
      <c r="H23" s="67">
        <v>18</v>
      </c>
      <c r="I23" s="71"/>
      <c r="J23" s="71"/>
      <c r="K23" s="71"/>
    </row>
    <row r="24" spans="1:11" ht="17.25" customHeight="1" x14ac:dyDescent="0.2">
      <c r="A24" s="380" t="s">
        <v>245</v>
      </c>
      <c r="B24" s="380"/>
      <c r="C24" s="380"/>
      <c r="D24" s="380"/>
      <c r="E24" s="380"/>
      <c r="F24" s="67">
        <v>6</v>
      </c>
      <c r="G24" s="72">
        <v>27</v>
      </c>
      <c r="H24" s="67">
        <v>213</v>
      </c>
      <c r="I24" s="71"/>
      <c r="J24" s="71"/>
      <c r="K24" s="71"/>
    </row>
    <row r="25" spans="1:11" ht="17.25" customHeight="1" x14ac:dyDescent="0.2">
      <c r="A25" s="380" t="s">
        <v>246</v>
      </c>
      <c r="B25" s="380"/>
      <c r="C25" s="380"/>
      <c r="D25" s="380"/>
      <c r="E25" s="380"/>
      <c r="F25" s="67">
        <v>4</v>
      </c>
      <c r="G25" s="72">
        <v>0</v>
      </c>
      <c r="H25" s="67">
        <v>22</v>
      </c>
      <c r="I25" s="71"/>
      <c r="J25" s="71"/>
      <c r="K25" s="71"/>
    </row>
    <row r="26" spans="1:11" ht="28.5" customHeight="1" x14ac:dyDescent="0.2">
      <c r="A26" s="339" t="s">
        <v>247</v>
      </c>
      <c r="B26" s="339"/>
      <c r="C26" s="339"/>
      <c r="D26" s="339"/>
      <c r="E26" s="339"/>
      <c r="F26" s="67">
        <v>2</v>
      </c>
      <c r="G26" s="72">
        <v>60</v>
      </c>
      <c r="H26" s="67">
        <v>489</v>
      </c>
      <c r="I26" s="71"/>
      <c r="J26" s="71"/>
      <c r="K26" s="71"/>
    </row>
    <row r="27" spans="1:11" ht="28.5" customHeight="1" x14ac:dyDescent="0.2">
      <c r="A27" s="339" t="s">
        <v>248</v>
      </c>
      <c r="B27" s="339"/>
      <c r="C27" s="339"/>
      <c r="D27" s="339"/>
      <c r="E27" s="339"/>
      <c r="F27" s="67">
        <v>0</v>
      </c>
      <c r="G27" s="72">
        <v>10</v>
      </c>
      <c r="H27" s="67">
        <v>116</v>
      </c>
      <c r="I27" s="71"/>
      <c r="J27" s="71"/>
      <c r="K27" s="71"/>
    </row>
    <row r="28" spans="1:11" ht="39.75" customHeight="1" x14ac:dyDescent="0.2">
      <c r="A28" s="339" t="s">
        <v>249</v>
      </c>
      <c r="B28" s="339"/>
      <c r="C28" s="339"/>
      <c r="D28" s="339"/>
      <c r="E28" s="339"/>
      <c r="F28" s="67">
        <v>0</v>
      </c>
      <c r="G28" s="72">
        <v>32</v>
      </c>
      <c r="H28" s="67">
        <v>70</v>
      </c>
      <c r="I28" s="71"/>
      <c r="J28" s="71"/>
      <c r="K28" s="71"/>
    </row>
    <row r="29" spans="1:11" ht="28.5" customHeight="1" x14ac:dyDescent="0.2">
      <c r="A29" s="339" t="s">
        <v>253</v>
      </c>
      <c r="B29" s="339"/>
      <c r="C29" s="339"/>
      <c r="D29" s="339"/>
      <c r="E29" s="339"/>
      <c r="F29" s="67">
        <v>0</v>
      </c>
      <c r="G29" s="72">
        <v>30</v>
      </c>
      <c r="H29" s="67">
        <v>221</v>
      </c>
      <c r="I29" s="71"/>
      <c r="J29" s="71"/>
      <c r="K29" s="71"/>
    </row>
    <row r="30" spans="1:11" ht="17.25" customHeight="1" x14ac:dyDescent="0.2">
      <c r="A30" s="335"/>
      <c r="B30" s="335"/>
      <c r="C30" s="335"/>
      <c r="D30" s="335"/>
      <c r="E30" s="70"/>
      <c r="F30" s="61"/>
      <c r="G30" s="61"/>
      <c r="H30" s="70"/>
    </row>
    <row r="31" spans="1:11" x14ac:dyDescent="0.2">
      <c r="A31" s="71"/>
      <c r="B31" s="71"/>
      <c r="C31" s="71"/>
      <c r="D31" s="71"/>
      <c r="E31" s="71"/>
      <c r="F31" s="71"/>
      <c r="G31" s="71"/>
      <c r="H31" s="87"/>
    </row>
    <row r="32" spans="1:11" ht="9.75" customHeight="1" x14ac:dyDescent="0.2">
      <c r="A32" s="73" t="s">
        <v>145</v>
      </c>
      <c r="B32" s="71"/>
      <c r="D32" s="401" t="s">
        <v>0</v>
      </c>
      <c r="E32" s="401"/>
      <c r="F32" s="401"/>
      <c r="G32" s="401"/>
      <c r="H32" s="401"/>
    </row>
    <row r="33" spans="1:15" ht="11.25" customHeight="1" x14ac:dyDescent="0.2">
      <c r="A33" s="71"/>
      <c r="B33" s="71"/>
      <c r="C33" s="71"/>
      <c r="D33" s="401"/>
      <c r="E33" s="401"/>
      <c r="F33" s="401"/>
      <c r="G33" s="401"/>
      <c r="H33" s="401"/>
    </row>
    <row r="34" spans="1:15" ht="11.25" customHeight="1" x14ac:dyDescent="0.2">
      <c r="A34" s="71"/>
      <c r="B34" s="71"/>
      <c r="D34" s="71" t="s">
        <v>259</v>
      </c>
      <c r="E34" s="71"/>
      <c r="F34" s="71"/>
      <c r="G34" s="71"/>
      <c r="H34" s="71"/>
    </row>
    <row r="35" spans="1:15" x14ac:dyDescent="0.2">
      <c r="A35" s="73" t="s">
        <v>144</v>
      </c>
      <c r="B35" s="71"/>
      <c r="C35" s="71"/>
      <c r="D35" s="437" t="s">
        <v>721</v>
      </c>
      <c r="E35" s="394"/>
      <c r="F35" s="394"/>
      <c r="G35" s="394"/>
      <c r="H35" s="394"/>
    </row>
    <row r="36" spans="1:15" x14ac:dyDescent="0.2">
      <c r="A36" s="71"/>
      <c r="B36" s="71"/>
      <c r="C36" s="71"/>
      <c r="D36" s="394"/>
      <c r="E36" s="394"/>
      <c r="F36" s="394"/>
      <c r="G36" s="394"/>
      <c r="H36" s="394"/>
    </row>
    <row r="37" spans="1:15" ht="11.25" customHeight="1" x14ac:dyDescent="0.2">
      <c r="D37" s="437" t="s">
        <v>720</v>
      </c>
      <c r="E37" s="394"/>
      <c r="F37" s="394"/>
      <c r="G37" s="394"/>
      <c r="H37" s="394"/>
    </row>
    <row r="38" spans="1:15" x14ac:dyDescent="0.2">
      <c r="D38" s="394"/>
      <c r="E38" s="394"/>
      <c r="F38" s="394"/>
      <c r="G38" s="394"/>
      <c r="H38" s="394"/>
    </row>
    <row r="39" spans="1:15" ht="11.25" customHeight="1" x14ac:dyDescent="0.2">
      <c r="D39" s="437" t="s">
        <v>719</v>
      </c>
      <c r="E39" s="394"/>
      <c r="F39" s="394"/>
      <c r="G39" s="394"/>
      <c r="H39" s="394"/>
    </row>
    <row r="40" spans="1:15" x14ac:dyDescent="0.2">
      <c r="D40" s="394"/>
      <c r="E40" s="394"/>
      <c r="F40" s="394"/>
      <c r="G40" s="394"/>
      <c r="H40" s="394"/>
    </row>
    <row r="41" spans="1:15" ht="11.25" customHeight="1" x14ac:dyDescent="0.2">
      <c r="D41" s="458" t="s">
        <v>718</v>
      </c>
      <c r="E41" s="458"/>
      <c r="F41" s="458"/>
      <c r="G41" s="458"/>
      <c r="H41" s="458"/>
    </row>
    <row r="42" spans="1:15" x14ac:dyDescent="0.2">
      <c r="D42" s="455" t="s">
        <v>717</v>
      </c>
      <c r="E42" s="456"/>
      <c r="F42" s="456"/>
      <c r="G42" s="456"/>
      <c r="H42" s="456"/>
    </row>
    <row r="43" spans="1:15" x14ac:dyDescent="0.2">
      <c r="D43" s="459" t="s">
        <v>716</v>
      </c>
      <c r="E43" s="459"/>
      <c r="F43" s="459"/>
      <c r="G43" s="459"/>
      <c r="H43" s="459"/>
    </row>
    <row r="44" spans="1:15" x14ac:dyDescent="0.2">
      <c r="D44" s="459" t="s">
        <v>715</v>
      </c>
      <c r="E44" s="459"/>
      <c r="F44" s="459"/>
      <c r="G44" s="459"/>
      <c r="H44" s="459"/>
    </row>
    <row r="45" spans="1:15" x14ac:dyDescent="0.2">
      <c r="D45" s="459" t="s">
        <v>714</v>
      </c>
      <c r="E45" s="459"/>
      <c r="F45" s="459"/>
      <c r="G45" s="459"/>
      <c r="H45" s="459"/>
    </row>
    <row r="46" spans="1:15" ht="11.25" customHeight="1" x14ac:dyDescent="0.2">
      <c r="A46" s="73"/>
      <c r="B46" s="71"/>
      <c r="C46" s="71"/>
      <c r="D46" s="364" t="s">
        <v>762</v>
      </c>
      <c r="E46" s="364"/>
      <c r="F46" s="364"/>
      <c r="G46" s="364"/>
      <c r="H46" s="364"/>
      <c r="I46" s="71"/>
      <c r="J46" s="69"/>
      <c r="K46" s="69"/>
      <c r="L46" s="69"/>
      <c r="M46" s="69"/>
      <c r="N46" s="69"/>
      <c r="O46" s="69"/>
    </row>
    <row r="47" spans="1:15" x14ac:dyDescent="0.2">
      <c r="A47" s="71"/>
      <c r="B47" s="71"/>
      <c r="C47" s="71"/>
      <c r="D47" s="364"/>
      <c r="E47" s="364"/>
      <c r="F47" s="364"/>
      <c r="G47" s="364"/>
      <c r="H47" s="364"/>
      <c r="I47" s="71"/>
      <c r="J47" s="69"/>
      <c r="K47" s="69"/>
      <c r="L47" s="69"/>
      <c r="M47" s="69"/>
      <c r="N47" s="69"/>
      <c r="O47" s="69"/>
    </row>
    <row r="48" spans="1:15" hidden="1" x14ac:dyDescent="0.2">
      <c r="A48" s="74" t="s">
        <v>153</v>
      </c>
    </row>
  </sheetData>
  <mergeCells count="35">
    <mergeCell ref="A25:E25"/>
    <mergeCell ref="A26:E26"/>
    <mergeCell ref="A27:E27"/>
    <mergeCell ref="A28:E28"/>
    <mergeCell ref="A2:G2"/>
    <mergeCell ref="A3:G3"/>
    <mergeCell ref="A11:E11"/>
    <mergeCell ref="A12:E12"/>
    <mergeCell ref="A13:E13"/>
    <mergeCell ref="A14:E14"/>
    <mergeCell ref="A30:D30"/>
    <mergeCell ref="A4:G4"/>
    <mergeCell ref="A7:E7"/>
    <mergeCell ref="A10:E10"/>
    <mergeCell ref="A15:E15"/>
    <mergeCell ref="A16:E16"/>
    <mergeCell ref="A17:E17"/>
    <mergeCell ref="A18:E18"/>
    <mergeCell ref="A19:E19"/>
    <mergeCell ref="A20:E20"/>
    <mergeCell ref="A21:E21"/>
    <mergeCell ref="A22:E22"/>
    <mergeCell ref="A29:E29"/>
    <mergeCell ref="A23:E23"/>
    <mergeCell ref="A24:E24"/>
    <mergeCell ref="D32:H33"/>
    <mergeCell ref="D42:H42"/>
    <mergeCell ref="D43:H43"/>
    <mergeCell ref="D44:H44"/>
    <mergeCell ref="D45:H45"/>
    <mergeCell ref="D46:H47"/>
    <mergeCell ref="D35:H36"/>
    <mergeCell ref="D37:H38"/>
    <mergeCell ref="D39:H40"/>
    <mergeCell ref="D41:H41"/>
  </mergeCells>
  <hyperlinks>
    <hyperlink ref="H2" location="Índice!A1" tooltip="Ir a Índice" display="Índice!A1"/>
  </hyperlinks>
  <pageMargins left="0.78740157480314965" right="0.59055118110236227" top="0.83333333333333337" bottom="0.86614173228346458" header="0" footer="0.39370078740157499"/>
  <pageSetup orientation="portrait" r:id="rId1"/>
  <headerFooter alignWithMargins="0">
    <oddHeader>&amp;L&amp;"Arial,Negrita"&amp;12&amp;K000080INEGI. Anuario estadístico y geográfico de Veracruz de Ignacio de la Llave 2014. 
Componente Salud.</oddHeader>
    <oddFooter>&amp;R&amp;P/&amp;N</oddFooter>
  </headerFooter>
  <rowBreaks count="1" manualBreakCount="1">
    <brk id="28" max="7"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O49"/>
  <sheetViews>
    <sheetView view="pageLayout" zoomScaleNormal="100" workbookViewId="0">
      <selection activeCell="E5" sqref="E5"/>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2.6640625" style="46" customWidth="1"/>
    <col min="5" max="5" width="39.83203125" style="46" customWidth="1"/>
    <col min="6" max="6" width="15.83203125" style="47" customWidth="1"/>
    <col min="7" max="8" width="16" style="46" customWidth="1"/>
    <col min="9" max="9" width="18.33203125" style="46" customWidth="1"/>
    <col min="10" max="16384" width="0" style="46" hidden="1"/>
  </cols>
  <sheetData>
    <row r="1" spans="1:11" ht="11.25" customHeight="1" x14ac:dyDescent="0.2"/>
    <row r="2" spans="1:11" ht="12.75" x14ac:dyDescent="0.2">
      <c r="A2" s="328" t="s">
        <v>315</v>
      </c>
      <c r="B2" s="353"/>
      <c r="C2" s="353"/>
      <c r="D2" s="353"/>
      <c r="E2" s="353"/>
      <c r="F2" s="353"/>
      <c r="G2" s="353"/>
      <c r="H2" s="353"/>
      <c r="I2" s="41" t="s">
        <v>80</v>
      </c>
      <c r="J2" s="46" t="s">
        <v>153</v>
      </c>
      <c r="K2" s="1"/>
    </row>
    <row r="3" spans="1:11" ht="12.75" customHeight="1" x14ac:dyDescent="0.2">
      <c r="A3" s="328" t="s">
        <v>882</v>
      </c>
      <c r="B3" s="353"/>
      <c r="C3" s="353"/>
      <c r="D3" s="353"/>
      <c r="E3" s="353"/>
      <c r="F3" s="353"/>
      <c r="G3" s="353"/>
      <c r="H3" s="353"/>
      <c r="I3" s="51"/>
      <c r="K3" s="1"/>
    </row>
    <row r="4" spans="1:11" ht="12.75" x14ac:dyDescent="0.2">
      <c r="A4" s="328" t="s">
        <v>849</v>
      </c>
      <c r="B4" s="353"/>
      <c r="C4" s="353"/>
      <c r="D4" s="353"/>
      <c r="E4" s="353"/>
      <c r="F4" s="353"/>
      <c r="G4" s="353"/>
      <c r="H4" s="353"/>
      <c r="K4" s="2"/>
    </row>
    <row r="5" spans="1:11" x14ac:dyDescent="0.2">
      <c r="A5" s="52"/>
      <c r="B5" s="52"/>
      <c r="C5" s="52"/>
      <c r="D5" s="52"/>
      <c r="E5" s="52"/>
      <c r="F5" s="53"/>
      <c r="G5" s="53"/>
      <c r="H5" s="52"/>
      <c r="I5" s="54"/>
    </row>
    <row r="6" spans="1:11" ht="1.5" customHeight="1" x14ac:dyDescent="0.2"/>
    <row r="7" spans="1:11" ht="11.25" customHeight="1" x14ac:dyDescent="0.2">
      <c r="A7" s="354" t="s">
        <v>348</v>
      </c>
      <c r="B7" s="454"/>
      <c r="C7" s="454"/>
      <c r="D7" s="454"/>
      <c r="E7" s="454"/>
      <c r="F7" s="55" t="s">
        <v>172</v>
      </c>
      <c r="G7" s="56" t="s">
        <v>142</v>
      </c>
      <c r="H7" s="56" t="s">
        <v>143</v>
      </c>
      <c r="I7" s="56" t="s">
        <v>748</v>
      </c>
    </row>
    <row r="8" spans="1:11" ht="1.5" customHeight="1" x14ac:dyDescent="0.2">
      <c r="A8" s="54"/>
      <c r="B8" s="54"/>
      <c r="C8" s="54"/>
      <c r="D8" s="54"/>
      <c r="E8" s="54"/>
      <c r="F8" s="61"/>
      <c r="G8" s="61"/>
      <c r="H8" s="54"/>
      <c r="I8" s="54"/>
    </row>
    <row r="9" spans="1:11" ht="6" customHeight="1" x14ac:dyDescent="0.2">
      <c r="A9" s="62"/>
      <c r="B9" s="62"/>
      <c r="C9" s="62"/>
      <c r="D9" s="62"/>
      <c r="E9" s="62"/>
      <c r="F9" s="63"/>
      <c r="G9" s="63"/>
      <c r="H9" s="62"/>
      <c r="I9" s="62"/>
    </row>
    <row r="10" spans="1:11" s="62" customFormat="1" ht="17.25" customHeight="1" x14ac:dyDescent="0.2">
      <c r="A10" s="457" t="s">
        <v>172</v>
      </c>
      <c r="B10" s="457"/>
      <c r="C10" s="457"/>
      <c r="D10" s="457"/>
      <c r="E10" s="457"/>
      <c r="F10" s="93">
        <f t="shared" ref="F10:F26" si="0">SUM(G10:I10)</f>
        <v>11916</v>
      </c>
      <c r="G10" s="94">
        <f>SUM(G11:G29)</f>
        <v>5564</v>
      </c>
      <c r="H10" s="94">
        <f>SUM(H11:H29)</f>
        <v>6342</v>
      </c>
      <c r="I10" s="94">
        <f>SUM(I11:I29)</f>
        <v>10</v>
      </c>
      <c r="K10" s="212"/>
    </row>
    <row r="11" spans="1:11" ht="34.5" customHeight="1" x14ac:dyDescent="0.2">
      <c r="A11" s="339" t="s">
        <v>233</v>
      </c>
      <c r="B11" s="339"/>
      <c r="C11" s="339"/>
      <c r="D11" s="339"/>
      <c r="E11" s="339"/>
      <c r="F11" s="80">
        <f t="shared" si="0"/>
        <v>592</v>
      </c>
      <c r="G11" s="67">
        <v>324</v>
      </c>
      <c r="H11" s="67">
        <v>268</v>
      </c>
      <c r="I11" s="67">
        <v>0</v>
      </c>
    </row>
    <row r="12" spans="1:11" ht="17.25" customHeight="1" x14ac:dyDescent="0.2">
      <c r="A12" s="339" t="s">
        <v>234</v>
      </c>
      <c r="B12" s="339"/>
      <c r="C12" s="339"/>
      <c r="D12" s="339"/>
      <c r="E12" s="339"/>
      <c r="F12" s="80">
        <f t="shared" si="0"/>
        <v>1359</v>
      </c>
      <c r="G12" s="67">
        <v>589</v>
      </c>
      <c r="H12" s="67">
        <v>770</v>
      </c>
      <c r="I12" s="67">
        <v>0</v>
      </c>
    </row>
    <row r="13" spans="1:11" ht="39.75" customHeight="1" x14ac:dyDescent="0.2">
      <c r="A13" s="339" t="s">
        <v>254</v>
      </c>
      <c r="B13" s="339"/>
      <c r="C13" s="339"/>
      <c r="D13" s="339"/>
      <c r="E13" s="339"/>
      <c r="F13" s="80">
        <f t="shared" si="0"/>
        <v>80</v>
      </c>
      <c r="G13" s="67">
        <v>31</v>
      </c>
      <c r="H13" s="67">
        <v>49</v>
      </c>
      <c r="I13" s="67">
        <v>0</v>
      </c>
    </row>
    <row r="14" spans="1:11" ht="28.5" customHeight="1" x14ac:dyDescent="0.2">
      <c r="A14" s="339" t="s">
        <v>235</v>
      </c>
      <c r="B14" s="339"/>
      <c r="C14" s="339"/>
      <c r="D14" s="339"/>
      <c r="E14" s="339"/>
      <c r="F14" s="80">
        <f t="shared" si="0"/>
        <v>2003</v>
      </c>
      <c r="G14" s="67">
        <v>945</v>
      </c>
      <c r="H14" s="67">
        <v>1058</v>
      </c>
      <c r="I14" s="67">
        <v>0</v>
      </c>
    </row>
    <row r="15" spans="1:11" ht="17.25" customHeight="1" x14ac:dyDescent="0.2">
      <c r="A15" s="339" t="s">
        <v>236</v>
      </c>
      <c r="B15" s="339"/>
      <c r="C15" s="339"/>
      <c r="D15" s="339"/>
      <c r="E15" s="339"/>
      <c r="F15" s="80">
        <f t="shared" si="0"/>
        <v>63</v>
      </c>
      <c r="G15" s="67">
        <v>21</v>
      </c>
      <c r="H15" s="67">
        <v>42</v>
      </c>
      <c r="I15" s="67">
        <v>0</v>
      </c>
    </row>
    <row r="16" spans="1:11" ht="17.25" customHeight="1" x14ac:dyDescent="0.2">
      <c r="A16" s="339" t="s">
        <v>237</v>
      </c>
      <c r="B16" s="339"/>
      <c r="C16" s="339"/>
      <c r="D16" s="339"/>
      <c r="E16" s="339"/>
      <c r="F16" s="80">
        <f t="shared" si="0"/>
        <v>176</v>
      </c>
      <c r="G16" s="67">
        <v>76</v>
      </c>
      <c r="H16" s="67">
        <v>100</v>
      </c>
      <c r="I16" s="67">
        <v>0</v>
      </c>
    </row>
    <row r="17" spans="1:9" ht="17.25" customHeight="1" x14ac:dyDescent="0.2">
      <c r="A17" s="339" t="s">
        <v>238</v>
      </c>
      <c r="B17" s="339"/>
      <c r="C17" s="339"/>
      <c r="D17" s="339"/>
      <c r="E17" s="339"/>
      <c r="F17" s="80">
        <f t="shared" si="0"/>
        <v>0</v>
      </c>
      <c r="G17" s="67">
        <v>0</v>
      </c>
      <c r="H17" s="67">
        <v>0</v>
      </c>
      <c r="I17" s="67">
        <v>0</v>
      </c>
    </row>
    <row r="18" spans="1:9" ht="28.5" customHeight="1" x14ac:dyDescent="0.2">
      <c r="A18" s="339" t="s">
        <v>239</v>
      </c>
      <c r="B18" s="339"/>
      <c r="C18" s="339"/>
      <c r="D18" s="339"/>
      <c r="E18" s="339"/>
      <c r="F18" s="80">
        <f t="shared" si="0"/>
        <v>1</v>
      </c>
      <c r="G18" s="67">
        <v>1</v>
      </c>
      <c r="H18" s="67">
        <v>0</v>
      </c>
      <c r="I18" s="67">
        <v>0</v>
      </c>
    </row>
    <row r="19" spans="1:9" ht="17.25" customHeight="1" x14ac:dyDescent="0.2">
      <c r="A19" s="339" t="s">
        <v>240</v>
      </c>
      <c r="B19" s="339"/>
      <c r="C19" s="339"/>
      <c r="D19" s="339"/>
      <c r="E19" s="339"/>
      <c r="F19" s="80">
        <f t="shared" si="0"/>
        <v>2428</v>
      </c>
      <c r="G19" s="67">
        <v>1030</v>
      </c>
      <c r="H19" s="67">
        <v>1398</v>
      </c>
      <c r="I19" s="67">
        <v>0</v>
      </c>
    </row>
    <row r="20" spans="1:9" ht="17.25" customHeight="1" x14ac:dyDescent="0.2">
      <c r="A20" s="339" t="s">
        <v>241</v>
      </c>
      <c r="B20" s="339"/>
      <c r="C20" s="339"/>
      <c r="D20" s="339"/>
      <c r="E20" s="339"/>
      <c r="F20" s="80">
        <f t="shared" si="0"/>
        <v>1232</v>
      </c>
      <c r="G20" s="67">
        <v>524</v>
      </c>
      <c r="H20" s="67">
        <v>708</v>
      </c>
      <c r="I20" s="67">
        <v>0</v>
      </c>
    </row>
    <row r="21" spans="1:9" ht="17.25" customHeight="1" x14ac:dyDescent="0.2">
      <c r="A21" s="339" t="s">
        <v>242</v>
      </c>
      <c r="B21" s="339"/>
      <c r="C21" s="339"/>
      <c r="D21" s="339"/>
      <c r="E21" s="339"/>
      <c r="F21" s="80">
        <f t="shared" si="0"/>
        <v>1444</v>
      </c>
      <c r="G21" s="67">
        <v>745</v>
      </c>
      <c r="H21" s="67">
        <v>699</v>
      </c>
      <c r="I21" s="67">
        <v>0</v>
      </c>
    </row>
    <row r="22" spans="1:9" ht="28.5" customHeight="1" x14ac:dyDescent="0.2">
      <c r="A22" s="339" t="s">
        <v>243</v>
      </c>
      <c r="B22" s="339"/>
      <c r="C22" s="339"/>
      <c r="D22" s="339"/>
      <c r="E22" s="339"/>
      <c r="F22" s="80">
        <f t="shared" si="0"/>
        <v>28</v>
      </c>
      <c r="G22" s="67">
        <v>12</v>
      </c>
      <c r="H22" s="67">
        <v>16</v>
      </c>
      <c r="I22" s="67">
        <v>0</v>
      </c>
    </row>
    <row r="23" spans="1:9" ht="28.5" customHeight="1" x14ac:dyDescent="0.2">
      <c r="A23" s="339" t="s">
        <v>244</v>
      </c>
      <c r="B23" s="339"/>
      <c r="C23" s="339"/>
      <c r="D23" s="339"/>
      <c r="E23" s="339"/>
      <c r="F23" s="80">
        <f t="shared" si="0"/>
        <v>59</v>
      </c>
      <c r="G23" s="67">
        <v>39</v>
      </c>
      <c r="H23" s="67">
        <v>20</v>
      </c>
      <c r="I23" s="67">
        <v>0</v>
      </c>
    </row>
    <row r="24" spans="1:9" ht="17.25" customHeight="1" x14ac:dyDescent="0.2">
      <c r="A24" s="380" t="s">
        <v>245</v>
      </c>
      <c r="B24" s="380"/>
      <c r="C24" s="380"/>
      <c r="D24" s="380"/>
      <c r="E24" s="380"/>
      <c r="F24" s="80">
        <f t="shared" si="0"/>
        <v>676</v>
      </c>
      <c r="G24" s="67">
        <v>280</v>
      </c>
      <c r="H24" s="67">
        <v>396</v>
      </c>
      <c r="I24" s="67">
        <v>0</v>
      </c>
    </row>
    <row r="25" spans="1:9" ht="17.25" customHeight="1" x14ac:dyDescent="0.2">
      <c r="A25" s="380" t="s">
        <v>246</v>
      </c>
      <c r="B25" s="380"/>
      <c r="C25" s="380"/>
      <c r="D25" s="380"/>
      <c r="E25" s="380"/>
      <c r="F25" s="80">
        <f t="shared" si="0"/>
        <v>32</v>
      </c>
      <c r="G25" s="67">
        <v>0</v>
      </c>
      <c r="H25" s="67">
        <v>22</v>
      </c>
      <c r="I25" s="67">
        <v>10</v>
      </c>
    </row>
    <row r="26" spans="1:9" ht="28.5" customHeight="1" x14ac:dyDescent="0.2">
      <c r="A26" s="339" t="s">
        <v>247</v>
      </c>
      <c r="B26" s="339"/>
      <c r="C26" s="339"/>
      <c r="D26" s="339"/>
      <c r="E26" s="339"/>
      <c r="F26" s="80">
        <f t="shared" si="0"/>
        <v>872</v>
      </c>
      <c r="G26" s="67">
        <v>485</v>
      </c>
      <c r="H26" s="67">
        <v>387</v>
      </c>
      <c r="I26" s="67">
        <v>0</v>
      </c>
    </row>
    <row r="27" spans="1:9" ht="28.5" customHeight="1" x14ac:dyDescent="0.2">
      <c r="A27" s="339" t="s">
        <v>248</v>
      </c>
      <c r="B27" s="339"/>
      <c r="C27" s="339"/>
      <c r="D27" s="339"/>
      <c r="E27" s="339"/>
      <c r="F27" s="80">
        <f>SUM(G27:I27)</f>
        <v>278</v>
      </c>
      <c r="G27" s="67">
        <v>156</v>
      </c>
      <c r="H27" s="67">
        <v>122</v>
      </c>
      <c r="I27" s="67">
        <v>0</v>
      </c>
    </row>
    <row r="28" spans="1:9" ht="39.75" customHeight="1" x14ac:dyDescent="0.2">
      <c r="A28" s="339" t="s">
        <v>249</v>
      </c>
      <c r="B28" s="339"/>
      <c r="C28" s="339"/>
      <c r="D28" s="339"/>
      <c r="E28" s="339"/>
      <c r="F28" s="80">
        <f>SUM(G28:I28)</f>
        <v>134</v>
      </c>
      <c r="G28" s="67">
        <v>47</v>
      </c>
      <c r="H28" s="67">
        <v>87</v>
      </c>
      <c r="I28" s="67">
        <v>0</v>
      </c>
    </row>
    <row r="29" spans="1:9" ht="28.5" customHeight="1" x14ac:dyDescent="0.2">
      <c r="A29" s="339" t="s">
        <v>253</v>
      </c>
      <c r="B29" s="339"/>
      <c r="C29" s="339"/>
      <c r="D29" s="339"/>
      <c r="E29" s="339"/>
      <c r="F29" s="80">
        <f>SUM(G29:I29)</f>
        <v>459</v>
      </c>
      <c r="G29" s="67">
        <v>259</v>
      </c>
      <c r="H29" s="67">
        <v>200</v>
      </c>
      <c r="I29" s="67">
        <v>0</v>
      </c>
    </row>
    <row r="30" spans="1:9" ht="17.25" customHeight="1" x14ac:dyDescent="0.2">
      <c r="A30" s="335"/>
      <c r="B30" s="335"/>
      <c r="C30" s="335"/>
      <c r="D30" s="335"/>
      <c r="E30" s="70"/>
      <c r="F30" s="61"/>
      <c r="G30" s="61"/>
      <c r="H30" s="70"/>
      <c r="I30" s="70"/>
    </row>
    <row r="31" spans="1:9" ht="11.25" customHeight="1" x14ac:dyDescent="0.2">
      <c r="A31" s="100"/>
      <c r="B31" s="100"/>
      <c r="C31" s="100"/>
      <c r="D31" s="100"/>
      <c r="E31" s="100"/>
      <c r="F31" s="63"/>
      <c r="G31" s="63"/>
      <c r="H31" s="100"/>
      <c r="I31" s="87"/>
    </row>
    <row r="32" spans="1:9" ht="11.25" customHeight="1" x14ac:dyDescent="0.2">
      <c r="A32" s="73" t="s">
        <v>145</v>
      </c>
      <c r="B32" s="71"/>
      <c r="D32" s="401" t="s">
        <v>0</v>
      </c>
      <c r="E32" s="401"/>
      <c r="F32" s="401"/>
      <c r="G32" s="401"/>
      <c r="H32" s="401"/>
      <c r="I32" s="401"/>
    </row>
    <row r="33" spans="1:15" ht="11.25" customHeight="1" x14ac:dyDescent="0.2">
      <c r="A33" s="71"/>
      <c r="B33" s="71"/>
      <c r="C33" s="320"/>
      <c r="D33" s="401"/>
      <c r="E33" s="401"/>
      <c r="F33" s="401"/>
      <c r="G33" s="401"/>
      <c r="H33" s="401"/>
      <c r="I33" s="401"/>
    </row>
    <row r="34" spans="1:15" ht="11.25" customHeight="1" x14ac:dyDescent="0.2">
      <c r="A34" s="71"/>
      <c r="B34" s="71"/>
      <c r="D34" s="71" t="s">
        <v>259</v>
      </c>
      <c r="E34" s="71"/>
      <c r="F34" s="71"/>
      <c r="G34" s="71"/>
      <c r="H34" s="71"/>
      <c r="I34" s="71"/>
    </row>
    <row r="35" spans="1:15" ht="11.25" customHeight="1" x14ac:dyDescent="0.2">
      <c r="A35" s="71"/>
      <c r="B35" s="71"/>
      <c r="D35" s="71" t="s">
        <v>749</v>
      </c>
      <c r="E35" s="69"/>
      <c r="F35" s="69"/>
      <c r="G35" s="69"/>
      <c r="H35" s="69"/>
      <c r="I35" s="69"/>
    </row>
    <row r="36" spans="1:15" x14ac:dyDescent="0.2">
      <c r="A36" s="73" t="s">
        <v>144</v>
      </c>
      <c r="B36" s="71"/>
      <c r="C36" s="71"/>
      <c r="D36" s="351" t="s">
        <v>721</v>
      </c>
      <c r="E36" s="351"/>
      <c r="F36" s="351"/>
      <c r="G36" s="351"/>
      <c r="H36" s="351"/>
      <c r="I36" s="364"/>
    </row>
    <row r="37" spans="1:15" x14ac:dyDescent="0.2">
      <c r="A37" s="71"/>
      <c r="B37" s="71"/>
      <c r="C37" s="71"/>
      <c r="D37" s="351"/>
      <c r="E37" s="351"/>
      <c r="F37" s="351"/>
      <c r="G37" s="351"/>
      <c r="H37" s="351"/>
      <c r="I37" s="364"/>
    </row>
    <row r="38" spans="1:15" ht="11.25" customHeight="1" x14ac:dyDescent="0.2">
      <c r="D38" s="350" t="s">
        <v>720</v>
      </c>
      <c r="E38" s="351"/>
      <c r="F38" s="351"/>
      <c r="G38" s="351"/>
      <c r="H38" s="351"/>
      <c r="I38" s="364"/>
    </row>
    <row r="39" spans="1:15" x14ac:dyDescent="0.2">
      <c r="D39" s="351"/>
      <c r="E39" s="351"/>
      <c r="F39" s="351"/>
      <c r="G39" s="351"/>
      <c r="H39" s="351"/>
      <c r="I39" s="364"/>
    </row>
    <row r="40" spans="1:15" ht="11.25" customHeight="1" x14ac:dyDescent="0.2">
      <c r="D40" s="351" t="s">
        <v>719</v>
      </c>
      <c r="E40" s="351"/>
      <c r="F40" s="351"/>
      <c r="G40" s="351"/>
      <c r="H40" s="351"/>
      <c r="I40" s="364"/>
    </row>
    <row r="41" spans="1:15" x14ac:dyDescent="0.2">
      <c r="D41" s="351"/>
      <c r="E41" s="351"/>
      <c r="F41" s="351"/>
      <c r="G41" s="351"/>
      <c r="H41" s="351"/>
      <c r="I41" s="364"/>
    </row>
    <row r="42" spans="1:15" ht="11.25" customHeight="1" x14ac:dyDescent="0.2">
      <c r="D42" s="458" t="s">
        <v>718</v>
      </c>
      <c r="E42" s="458"/>
      <c r="F42" s="458"/>
      <c r="G42" s="458"/>
      <c r="H42" s="458"/>
      <c r="I42" s="339"/>
    </row>
    <row r="43" spans="1:15" x14ac:dyDescent="0.2">
      <c r="D43" s="460" t="s">
        <v>717</v>
      </c>
      <c r="E43" s="461"/>
      <c r="F43" s="461"/>
      <c r="G43" s="461"/>
      <c r="H43" s="461"/>
      <c r="I43" s="339"/>
    </row>
    <row r="44" spans="1:15" x14ac:dyDescent="0.2">
      <c r="D44" s="436" t="s">
        <v>716</v>
      </c>
      <c r="E44" s="436"/>
      <c r="F44" s="436"/>
      <c r="G44" s="436"/>
      <c r="H44" s="436"/>
      <c r="I44" s="339"/>
    </row>
    <row r="45" spans="1:15" x14ac:dyDescent="0.2">
      <c r="A45" s="46" t="s">
        <v>760</v>
      </c>
      <c r="D45" s="436" t="s">
        <v>715</v>
      </c>
      <c r="E45" s="436"/>
      <c r="F45" s="436"/>
      <c r="G45" s="436"/>
      <c r="H45" s="436"/>
      <c r="I45" s="339"/>
    </row>
    <row r="46" spans="1:15" x14ac:dyDescent="0.2">
      <c r="D46" s="436" t="s">
        <v>714</v>
      </c>
      <c r="E46" s="436"/>
      <c r="F46" s="436"/>
      <c r="G46" s="436"/>
      <c r="H46" s="436"/>
      <c r="I46" s="339"/>
    </row>
    <row r="47" spans="1:15" ht="11.25" customHeight="1" x14ac:dyDescent="0.2">
      <c r="A47" s="73"/>
      <c r="B47" s="71"/>
      <c r="C47" s="71"/>
      <c r="D47" s="351" t="s">
        <v>762</v>
      </c>
      <c r="E47" s="351"/>
      <c r="F47" s="351"/>
      <c r="G47" s="351"/>
      <c r="H47" s="351"/>
      <c r="I47" s="364"/>
      <c r="J47" s="69"/>
      <c r="K47" s="69"/>
      <c r="L47" s="69"/>
      <c r="M47" s="69"/>
      <c r="N47" s="69"/>
      <c r="O47" s="69"/>
    </row>
    <row r="48" spans="1:15" x14ac:dyDescent="0.2">
      <c r="A48" s="71"/>
      <c r="B48" s="71"/>
      <c r="C48" s="71"/>
      <c r="D48" s="351"/>
      <c r="E48" s="351"/>
      <c r="F48" s="351"/>
      <c r="G48" s="351"/>
      <c r="H48" s="351"/>
      <c r="I48" s="364"/>
      <c r="J48" s="69"/>
      <c r="K48" s="69"/>
      <c r="L48" s="69"/>
      <c r="M48" s="69"/>
      <c r="N48" s="69"/>
      <c r="O48" s="69"/>
    </row>
    <row r="49" spans="1:1" ht="9" hidden="1" customHeight="1" x14ac:dyDescent="0.2">
      <c r="A49" s="71" t="s">
        <v>153</v>
      </c>
    </row>
  </sheetData>
  <mergeCells count="35">
    <mergeCell ref="A19:E19"/>
    <mergeCell ref="A12:E12"/>
    <mergeCell ref="A13:E13"/>
    <mergeCell ref="A2:H2"/>
    <mergeCell ref="A3:H3"/>
    <mergeCell ref="A4:H4"/>
    <mergeCell ref="A7:E7"/>
    <mergeCell ref="A10:E10"/>
    <mergeCell ref="A11:E11"/>
    <mergeCell ref="A14:E14"/>
    <mergeCell ref="A15:E15"/>
    <mergeCell ref="A16:E16"/>
    <mergeCell ref="A17:E17"/>
    <mergeCell ref="A18:E18"/>
    <mergeCell ref="A20:E20"/>
    <mergeCell ref="A21:E21"/>
    <mergeCell ref="A22:E22"/>
    <mergeCell ref="A23:E23"/>
    <mergeCell ref="D40:I41"/>
    <mergeCell ref="A28:E28"/>
    <mergeCell ref="A29:E29"/>
    <mergeCell ref="A30:D30"/>
    <mergeCell ref="A24:E24"/>
    <mergeCell ref="A25:E25"/>
    <mergeCell ref="A26:E26"/>
    <mergeCell ref="A27:E27"/>
    <mergeCell ref="D32:I33"/>
    <mergeCell ref="D47:I48"/>
    <mergeCell ref="D36:I37"/>
    <mergeCell ref="D38:I39"/>
    <mergeCell ref="D43:I43"/>
    <mergeCell ref="D44:I44"/>
    <mergeCell ref="D45:I45"/>
    <mergeCell ref="D46:I46"/>
    <mergeCell ref="D42:I42"/>
  </mergeCells>
  <hyperlinks>
    <hyperlink ref="I2" location="Índice!A1" tooltip="Ir a Índice" display="Índice!A1"/>
  </hyperlinks>
  <pageMargins left="0.78740157480314965" right="0.59055118110236227" top="0.89583333333333337" bottom="0.86614173228346458" header="0" footer="0.39370078740157483"/>
  <pageSetup orientation="portrait" r:id="rId1"/>
  <headerFooter alignWithMargins="0">
    <oddHeader>&amp;L&amp;"Arial,Negrita"&amp;12&amp;K000080INEGI. Anuario estadístico y geográfico de Veracruz de Ignacio de la Llave 2014. 
Componente Salud.</oddHeader>
    <oddFooter>&amp;R&amp;P/&amp;N</oddFooter>
  </headerFooter>
  <rowBreaks count="1" manualBreakCount="1">
    <brk id="28" max="8"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pageSetUpPr fitToPage="1"/>
  </sheetPr>
  <dimension ref="A1:K101"/>
  <sheetViews>
    <sheetView view="pageLayout" zoomScaleNormal="100" workbookViewId="0"/>
  </sheetViews>
  <sheetFormatPr baseColWidth="10" defaultColWidth="8.83203125" defaultRowHeight="7.5" customHeight="1" x14ac:dyDescent="0.2"/>
  <cols>
    <col min="1" max="1" width="8.83203125" style="233" customWidth="1"/>
    <col min="2" max="2" width="79.5" style="233" customWidth="1"/>
    <col min="3" max="3" width="20.83203125" style="233" customWidth="1"/>
    <col min="4" max="4" width="5.83203125" style="233" customWidth="1"/>
    <col min="5" max="5" width="19.6640625" style="214" customWidth="1"/>
    <col min="6" max="7" width="19.1640625" style="214" customWidth="1"/>
    <col min="8" max="8" width="18.5" style="214" customWidth="1"/>
    <col min="9" max="9" width="12" style="214" customWidth="1"/>
    <col min="10" max="16384" width="8.83203125" style="214"/>
  </cols>
  <sheetData>
    <row r="1" spans="1:11" ht="6.75" customHeight="1" x14ac:dyDescent="0.2">
      <c r="A1" s="213"/>
      <c r="B1" s="213"/>
      <c r="C1" s="213"/>
      <c r="D1" s="213"/>
    </row>
    <row r="2" spans="1:11" ht="3.95" customHeight="1" x14ac:dyDescent="0.2">
      <c r="A2" s="215"/>
      <c r="B2" s="216"/>
      <c r="C2" s="216"/>
      <c r="D2" s="216"/>
      <c r="E2" s="214" t="s">
        <v>153</v>
      </c>
    </row>
    <row r="3" spans="1:11" ht="12.75" customHeight="1" x14ac:dyDescent="0.2">
      <c r="A3" s="216"/>
      <c r="B3" s="217" t="s">
        <v>341</v>
      </c>
      <c r="C3" s="41" t="s">
        <v>340</v>
      </c>
      <c r="D3" s="216"/>
      <c r="E3" s="218" t="s">
        <v>349</v>
      </c>
    </row>
    <row r="4" spans="1:11" ht="12.75" customHeight="1" x14ac:dyDescent="0.2">
      <c r="A4" s="216"/>
      <c r="B4" s="219" t="s">
        <v>883</v>
      </c>
      <c r="C4" s="220"/>
      <c r="D4" s="216"/>
      <c r="G4" s="214">
        <v>2012</v>
      </c>
      <c r="H4" s="214">
        <v>2013</v>
      </c>
    </row>
    <row r="5" spans="1:11" ht="13.5" customHeight="1" x14ac:dyDescent="0.2">
      <c r="A5" s="216"/>
      <c r="B5" s="219" t="s">
        <v>906</v>
      </c>
      <c r="C5" s="221"/>
      <c r="D5" s="216"/>
      <c r="F5" s="222" t="s">
        <v>66</v>
      </c>
      <c r="G5" s="222">
        <v>39</v>
      </c>
      <c r="H5" s="222">
        <v>38</v>
      </c>
      <c r="I5" s="223"/>
      <c r="J5" s="223"/>
      <c r="K5" s="223"/>
    </row>
    <row r="6" spans="1:11" ht="12.75" customHeight="1" x14ac:dyDescent="0.2">
      <c r="A6" s="216"/>
      <c r="B6" s="224"/>
      <c r="C6" s="221"/>
      <c r="D6" s="216"/>
      <c r="F6" s="222" t="s">
        <v>67</v>
      </c>
      <c r="G6" s="222">
        <v>65</v>
      </c>
      <c r="H6" s="222">
        <v>66</v>
      </c>
      <c r="I6" s="223"/>
      <c r="J6" s="223"/>
      <c r="K6" s="223"/>
    </row>
    <row r="7" spans="1:11" ht="12.75" customHeight="1" x14ac:dyDescent="0.2">
      <c r="A7" s="216"/>
      <c r="B7" s="225"/>
      <c r="C7" s="221"/>
      <c r="D7" s="216"/>
      <c r="F7" s="222" t="s">
        <v>68</v>
      </c>
      <c r="G7" s="222">
        <v>30</v>
      </c>
      <c r="H7" s="222">
        <v>29</v>
      </c>
      <c r="I7" s="223"/>
      <c r="J7" s="223"/>
      <c r="K7" s="223"/>
    </row>
    <row r="8" spans="1:11" ht="11.25" customHeight="1" x14ac:dyDescent="0.2">
      <c r="A8" s="216"/>
      <c r="B8" s="462"/>
      <c r="C8" s="462"/>
      <c r="D8" s="216"/>
      <c r="F8" s="222" t="s">
        <v>69</v>
      </c>
      <c r="G8" s="222">
        <v>12</v>
      </c>
      <c r="H8" s="222">
        <v>11</v>
      </c>
      <c r="I8" s="223"/>
      <c r="J8" s="223"/>
      <c r="K8" s="223"/>
    </row>
    <row r="9" spans="1:11" ht="11.25" customHeight="1" x14ac:dyDescent="0.2">
      <c r="A9" s="216"/>
      <c r="B9" s="462"/>
      <c r="C9" s="462"/>
      <c r="D9" s="216"/>
      <c r="F9" s="222" t="s">
        <v>70</v>
      </c>
      <c r="G9" s="222">
        <v>6</v>
      </c>
      <c r="H9" s="222">
        <v>6</v>
      </c>
    </row>
    <row r="10" spans="1:11" ht="11.25" customHeight="1" x14ac:dyDescent="0.2">
      <c r="A10" s="216"/>
      <c r="B10" s="462"/>
      <c r="C10" s="462"/>
      <c r="D10" s="216"/>
      <c r="F10" s="222" t="s">
        <v>71</v>
      </c>
      <c r="G10" s="222">
        <v>1</v>
      </c>
      <c r="H10" s="222">
        <v>1</v>
      </c>
    </row>
    <row r="11" spans="1:11" ht="11.25" customHeight="1" x14ac:dyDescent="0.2">
      <c r="A11" s="216"/>
      <c r="B11" s="462"/>
      <c r="C11" s="462"/>
      <c r="D11" s="216"/>
      <c r="F11" s="222" t="s">
        <v>172</v>
      </c>
      <c r="G11" s="222">
        <f>SUM(G5:G10)</f>
        <v>153</v>
      </c>
      <c r="H11" s="222">
        <f>SUM(H5:H10)</f>
        <v>151</v>
      </c>
    </row>
    <row r="12" spans="1:11" ht="11.25" customHeight="1" x14ac:dyDescent="0.2">
      <c r="A12" s="216"/>
      <c r="B12" s="462"/>
      <c r="C12" s="462"/>
      <c r="D12" s="216"/>
    </row>
    <row r="13" spans="1:11" ht="11.25" customHeight="1" x14ac:dyDescent="0.2">
      <c r="A13" s="216"/>
      <c r="B13" s="462"/>
      <c r="C13" s="462"/>
      <c r="D13" s="216"/>
    </row>
    <row r="14" spans="1:11" ht="11.25" customHeight="1" x14ac:dyDescent="0.2">
      <c r="A14" s="216"/>
      <c r="B14" s="462"/>
      <c r="C14" s="462"/>
      <c r="D14" s="216"/>
    </row>
    <row r="15" spans="1:11" ht="11.25" customHeight="1" x14ac:dyDescent="0.2">
      <c r="A15" s="216"/>
      <c r="B15" s="462"/>
      <c r="C15" s="462"/>
      <c r="D15" s="216"/>
    </row>
    <row r="16" spans="1:11" ht="11.25" customHeight="1" x14ac:dyDescent="0.2">
      <c r="A16" s="216"/>
      <c r="B16" s="462"/>
      <c r="C16" s="462"/>
      <c r="D16" s="216"/>
    </row>
    <row r="17" spans="1:8" ht="11.25" customHeight="1" x14ac:dyDescent="0.2">
      <c r="A17" s="216"/>
      <c r="B17" s="462"/>
      <c r="C17" s="462"/>
      <c r="D17" s="216"/>
      <c r="F17" s="226"/>
    </row>
    <row r="18" spans="1:8" ht="11.25" customHeight="1" x14ac:dyDescent="0.2">
      <c r="A18" s="216"/>
      <c r="B18" s="462"/>
      <c r="C18" s="462"/>
      <c r="D18" s="216"/>
    </row>
    <row r="19" spans="1:8" ht="11.25" customHeight="1" x14ac:dyDescent="0.2">
      <c r="A19" s="216"/>
      <c r="B19" s="462"/>
      <c r="C19" s="462"/>
      <c r="D19" s="216"/>
    </row>
    <row r="20" spans="1:8" ht="11.25" customHeight="1" x14ac:dyDescent="0.2">
      <c r="A20" s="216"/>
      <c r="B20" s="462"/>
      <c r="C20" s="462"/>
      <c r="D20" s="216"/>
    </row>
    <row r="21" spans="1:8" ht="11.25" customHeight="1" x14ac:dyDescent="0.2">
      <c r="A21" s="216"/>
      <c r="B21" s="462"/>
      <c r="C21" s="462"/>
      <c r="D21" s="216"/>
    </row>
    <row r="22" spans="1:8" ht="11.25" customHeight="1" x14ac:dyDescent="0.2">
      <c r="A22" s="216"/>
      <c r="B22" s="462"/>
      <c r="C22" s="462"/>
      <c r="D22" s="216"/>
    </row>
    <row r="23" spans="1:8" ht="11.25" customHeight="1" x14ac:dyDescent="0.2">
      <c r="A23" s="216"/>
      <c r="B23" s="462"/>
      <c r="C23" s="462"/>
      <c r="D23" s="216"/>
    </row>
    <row r="24" spans="1:8" ht="11.25" customHeight="1" x14ac:dyDescent="0.2">
      <c r="A24" s="216"/>
      <c r="B24" s="462"/>
      <c r="C24" s="462"/>
      <c r="D24" s="216"/>
    </row>
    <row r="25" spans="1:8" ht="11.25" customHeight="1" x14ac:dyDescent="0.2">
      <c r="A25" s="216"/>
      <c r="B25" s="462"/>
      <c r="C25" s="462"/>
      <c r="D25" s="216"/>
    </row>
    <row r="26" spans="1:8" ht="11.25" customHeight="1" x14ac:dyDescent="0.2">
      <c r="A26" s="216"/>
      <c r="B26" s="462"/>
      <c r="C26" s="462"/>
      <c r="D26" s="216"/>
    </row>
    <row r="27" spans="1:8" ht="11.25" customHeight="1" x14ac:dyDescent="0.2">
      <c r="A27" s="216"/>
      <c r="B27" s="462"/>
      <c r="C27" s="462"/>
      <c r="D27" s="216"/>
    </row>
    <row r="28" spans="1:8" ht="11.25" customHeight="1" x14ac:dyDescent="0.2">
      <c r="A28" s="216"/>
      <c r="B28" s="462"/>
      <c r="C28" s="462"/>
      <c r="D28" s="216"/>
    </row>
    <row r="29" spans="1:8" ht="11.25" customHeight="1" x14ac:dyDescent="0.2">
      <c r="A29" s="216"/>
      <c r="B29" s="462"/>
      <c r="C29" s="462"/>
      <c r="D29" s="216"/>
    </row>
    <row r="30" spans="1:8" ht="11.25" customHeight="1" x14ac:dyDescent="0.2">
      <c r="A30" s="216"/>
      <c r="B30" s="462"/>
      <c r="C30" s="462"/>
      <c r="D30" s="216"/>
    </row>
    <row r="31" spans="1:8" ht="11.25" customHeight="1" x14ac:dyDescent="0.2">
      <c r="A31" s="216"/>
      <c r="B31" s="462"/>
      <c r="C31" s="462"/>
      <c r="D31" s="216"/>
    </row>
    <row r="32" spans="1:8" s="228" customFormat="1" ht="11.25" customHeight="1" x14ac:dyDescent="0.2">
      <c r="A32" s="227"/>
      <c r="B32" s="227"/>
      <c r="C32" s="227"/>
      <c r="D32" s="227"/>
      <c r="F32" s="214"/>
      <c r="G32" s="214"/>
      <c r="H32" s="214"/>
    </row>
    <row r="33" spans="1:8" s="228" customFormat="1" ht="11.25" customHeight="1" x14ac:dyDescent="0.2">
      <c r="A33" s="227"/>
      <c r="B33" s="227"/>
      <c r="C33" s="227"/>
      <c r="D33" s="227"/>
      <c r="F33" s="214"/>
      <c r="G33" s="214"/>
      <c r="H33" s="229"/>
    </row>
    <row r="34" spans="1:8" s="228" customFormat="1" ht="11.25" customHeight="1" x14ac:dyDescent="0.2">
      <c r="A34" s="227"/>
      <c r="B34" s="227"/>
      <c r="C34" s="227"/>
      <c r="D34" s="227"/>
      <c r="F34" s="214"/>
      <c r="G34" s="214"/>
      <c r="H34" s="230"/>
    </row>
    <row r="35" spans="1:8" s="228" customFormat="1" ht="11.25" customHeight="1" x14ac:dyDescent="0.2">
      <c r="A35" s="231" t="s">
        <v>153</v>
      </c>
      <c r="B35" s="231"/>
      <c r="C35" s="231"/>
      <c r="D35" s="231"/>
      <c r="F35" s="214"/>
      <c r="G35" s="214"/>
      <c r="H35" s="230"/>
    </row>
    <row r="36" spans="1:8" s="228" customFormat="1" ht="11.25" customHeight="1" x14ac:dyDescent="0.2">
      <c r="A36" s="231"/>
      <c r="B36" s="231"/>
      <c r="C36" s="231"/>
      <c r="D36" s="231"/>
      <c r="F36" s="214"/>
      <c r="G36" s="214"/>
      <c r="H36" s="230"/>
    </row>
    <row r="37" spans="1:8" s="228" customFormat="1" ht="11.25" customHeight="1" x14ac:dyDescent="0.2">
      <c r="A37" s="231"/>
      <c r="B37" s="231"/>
      <c r="C37" s="231"/>
      <c r="D37" s="231"/>
      <c r="F37" s="214"/>
      <c r="G37" s="214"/>
      <c r="H37" s="230"/>
    </row>
    <row r="38" spans="1:8" s="228" customFormat="1" ht="11.25" customHeight="1" x14ac:dyDescent="0.2">
      <c r="A38" s="231"/>
      <c r="B38" s="231"/>
      <c r="C38" s="231"/>
      <c r="D38" s="231"/>
      <c r="F38" s="214"/>
      <c r="G38" s="214"/>
      <c r="H38" s="230"/>
    </row>
    <row r="39" spans="1:8" s="228" customFormat="1" ht="11.25" customHeight="1" x14ac:dyDescent="0.2">
      <c r="A39" s="231"/>
      <c r="B39" s="231"/>
      <c r="C39" s="231"/>
      <c r="D39" s="231"/>
      <c r="F39" s="214"/>
      <c r="G39" s="214"/>
      <c r="H39" s="230"/>
    </row>
    <row r="40" spans="1:8" s="228" customFormat="1" ht="11.25" customHeight="1" x14ac:dyDescent="0.2">
      <c r="A40" s="231"/>
      <c r="B40" s="231"/>
      <c r="C40" s="231"/>
      <c r="D40" s="231"/>
      <c r="F40" s="214"/>
      <c r="G40" s="214"/>
      <c r="H40" s="230"/>
    </row>
    <row r="41" spans="1:8" s="228" customFormat="1" ht="11.25" customHeight="1" x14ac:dyDescent="0.2">
      <c r="A41" s="231"/>
      <c r="B41" s="231"/>
      <c r="C41" s="231"/>
      <c r="D41" s="231"/>
      <c r="F41" s="214"/>
      <c r="G41" s="214"/>
      <c r="H41" s="230"/>
    </row>
    <row r="42" spans="1:8" s="228" customFormat="1" ht="11.25" customHeight="1" x14ac:dyDescent="0.2">
      <c r="A42" s="231"/>
      <c r="B42" s="231"/>
      <c r="C42" s="231"/>
      <c r="D42" s="231"/>
      <c r="F42" s="214"/>
      <c r="G42" s="214"/>
      <c r="H42" s="229"/>
    </row>
    <row r="43" spans="1:8" s="228" customFormat="1" ht="11.25" customHeight="1" x14ac:dyDescent="0.2">
      <c r="A43" s="231"/>
      <c r="B43" s="231"/>
      <c r="C43" s="231"/>
      <c r="D43" s="231"/>
      <c r="F43" s="214"/>
      <c r="G43" s="214"/>
      <c r="H43" s="232"/>
    </row>
    <row r="44" spans="1:8" s="228" customFormat="1" ht="11.25" customHeight="1" x14ac:dyDescent="0.2">
      <c r="A44" s="231"/>
      <c r="B44" s="231"/>
      <c r="C44" s="231"/>
      <c r="D44" s="231"/>
      <c r="F44" s="214"/>
      <c r="G44" s="214"/>
      <c r="H44" s="232"/>
    </row>
    <row r="45" spans="1:8" s="228" customFormat="1" ht="11.25" customHeight="1" x14ac:dyDescent="0.2">
      <c r="A45" s="231"/>
      <c r="B45" s="231"/>
      <c r="C45" s="231"/>
      <c r="D45" s="231"/>
      <c r="F45" s="214"/>
      <c r="G45" s="214"/>
      <c r="H45" s="232"/>
    </row>
    <row r="46" spans="1:8" s="228" customFormat="1" ht="11.25" customHeight="1" x14ac:dyDescent="0.2">
      <c r="A46" s="231"/>
      <c r="B46" s="231"/>
      <c r="C46" s="231"/>
      <c r="D46" s="231"/>
      <c r="F46" s="214"/>
      <c r="G46" s="214"/>
      <c r="H46" s="232"/>
    </row>
    <row r="47" spans="1:8" s="228" customFormat="1" ht="11.25" customHeight="1" x14ac:dyDescent="0.2">
      <c r="A47" s="231"/>
      <c r="B47" s="231"/>
      <c r="C47" s="231"/>
      <c r="D47" s="231"/>
      <c r="F47" s="214"/>
      <c r="G47" s="214"/>
      <c r="H47" s="232"/>
    </row>
    <row r="48" spans="1:8" s="228" customFormat="1" ht="11.25" customHeight="1" x14ac:dyDescent="0.2">
      <c r="A48" s="231"/>
      <c r="B48" s="231"/>
      <c r="C48" s="231"/>
      <c r="D48" s="231"/>
      <c r="F48" s="214"/>
      <c r="G48" s="214"/>
      <c r="H48" s="214"/>
    </row>
    <row r="49" spans="1:8" s="228" customFormat="1" ht="11.25" customHeight="1" x14ac:dyDescent="0.2">
      <c r="A49" s="231"/>
      <c r="B49" s="231"/>
      <c r="C49" s="231"/>
      <c r="D49" s="231"/>
      <c r="F49" s="214"/>
      <c r="G49" s="214"/>
      <c r="H49" s="214"/>
    </row>
    <row r="50" spans="1:8" s="228" customFormat="1" ht="11.25" customHeight="1" x14ac:dyDescent="0.2">
      <c r="A50" s="231"/>
      <c r="B50" s="231"/>
      <c r="C50" s="231"/>
      <c r="D50" s="231"/>
      <c r="F50" s="214"/>
      <c r="G50" s="214"/>
      <c r="H50" s="214"/>
    </row>
    <row r="51" spans="1:8" s="228" customFormat="1" ht="11.25" customHeight="1" x14ac:dyDescent="0.2">
      <c r="A51" s="231"/>
      <c r="B51" s="231"/>
      <c r="C51" s="231"/>
      <c r="D51" s="231"/>
      <c r="F51" s="214"/>
      <c r="G51" s="214"/>
      <c r="H51" s="214"/>
    </row>
    <row r="52" spans="1:8" s="228" customFormat="1" ht="11.25" customHeight="1" x14ac:dyDescent="0.2">
      <c r="A52" s="231"/>
      <c r="B52" s="231"/>
      <c r="C52" s="231"/>
      <c r="D52" s="231"/>
      <c r="F52" s="214"/>
      <c r="G52" s="214"/>
      <c r="H52" s="214"/>
    </row>
    <row r="53" spans="1:8" s="228" customFormat="1" ht="11.25" customHeight="1" x14ac:dyDescent="0.2">
      <c r="A53" s="231"/>
      <c r="B53" s="231"/>
      <c r="C53" s="231"/>
      <c r="D53" s="231"/>
      <c r="F53" s="214"/>
      <c r="G53" s="214"/>
      <c r="H53" s="214"/>
    </row>
    <row r="54" spans="1:8" s="228" customFormat="1" ht="11.25" customHeight="1" x14ac:dyDescent="0.2">
      <c r="A54" s="231"/>
      <c r="B54" s="231"/>
      <c r="C54" s="231"/>
      <c r="D54" s="231"/>
      <c r="F54" s="214"/>
      <c r="G54" s="214"/>
      <c r="H54" s="214"/>
    </row>
    <row r="55" spans="1:8" s="228" customFormat="1" ht="11.25" customHeight="1" x14ac:dyDescent="0.2">
      <c r="A55" s="231"/>
      <c r="B55" s="231"/>
      <c r="C55" s="231"/>
      <c r="D55" s="231"/>
      <c r="F55" s="214"/>
      <c r="G55" s="214"/>
      <c r="H55" s="214"/>
    </row>
    <row r="56" spans="1:8" s="228" customFormat="1" ht="11.25" customHeight="1" x14ac:dyDescent="0.2">
      <c r="A56" s="231"/>
      <c r="B56" s="231"/>
      <c r="C56" s="231"/>
      <c r="D56" s="231"/>
      <c r="F56" s="214"/>
      <c r="G56" s="214"/>
      <c r="H56" s="214"/>
    </row>
    <row r="57" spans="1:8" s="228" customFormat="1" ht="11.25" customHeight="1" x14ac:dyDescent="0.2">
      <c r="A57" s="231"/>
      <c r="B57" s="231"/>
      <c r="C57" s="231"/>
      <c r="D57" s="231"/>
      <c r="F57" s="214"/>
      <c r="G57" s="214"/>
      <c r="H57" s="214"/>
    </row>
    <row r="58" spans="1:8" s="228" customFormat="1" ht="11.25" customHeight="1" x14ac:dyDescent="0.2">
      <c r="A58" s="231"/>
      <c r="B58" s="231"/>
      <c r="C58" s="231"/>
      <c r="D58" s="231"/>
      <c r="F58" s="214"/>
      <c r="G58" s="214"/>
      <c r="H58" s="214"/>
    </row>
    <row r="59" spans="1:8" s="228" customFormat="1" ht="11.25" customHeight="1" x14ac:dyDescent="0.2">
      <c r="A59" s="231"/>
      <c r="B59" s="231"/>
      <c r="C59" s="231"/>
      <c r="D59" s="231"/>
      <c r="F59" s="214"/>
      <c r="G59" s="214"/>
      <c r="H59" s="214"/>
    </row>
    <row r="60" spans="1:8" s="228" customFormat="1" ht="11.25" customHeight="1" x14ac:dyDescent="0.2">
      <c r="A60" s="231"/>
      <c r="B60" s="231"/>
      <c r="C60" s="231"/>
      <c r="D60" s="231"/>
      <c r="F60" s="214"/>
      <c r="G60" s="214"/>
      <c r="H60" s="214"/>
    </row>
    <row r="61" spans="1:8" s="228" customFormat="1" ht="11.25" customHeight="1" x14ac:dyDescent="0.2">
      <c r="A61" s="231"/>
      <c r="B61" s="231"/>
      <c r="C61" s="231"/>
      <c r="D61" s="231"/>
      <c r="F61" s="214"/>
      <c r="G61" s="214"/>
      <c r="H61" s="214"/>
    </row>
    <row r="62" spans="1:8" s="228" customFormat="1" ht="11.25" customHeight="1" x14ac:dyDescent="0.2">
      <c r="A62" s="231"/>
      <c r="B62" s="231"/>
      <c r="C62" s="231"/>
      <c r="D62" s="231"/>
      <c r="F62" s="214"/>
      <c r="G62" s="214"/>
      <c r="H62" s="214"/>
    </row>
    <row r="63" spans="1:8" s="228" customFormat="1" ht="11.25" customHeight="1" x14ac:dyDescent="0.2">
      <c r="A63" s="231"/>
      <c r="B63" s="231"/>
      <c r="C63" s="231"/>
      <c r="D63" s="231"/>
      <c r="F63" s="214"/>
      <c r="G63" s="214"/>
      <c r="H63" s="214"/>
    </row>
    <row r="64" spans="1:8" s="228" customFormat="1" ht="11.25" customHeight="1" x14ac:dyDescent="0.2">
      <c r="A64" s="231"/>
      <c r="B64" s="231"/>
      <c r="C64" s="231"/>
      <c r="D64" s="231"/>
      <c r="F64" s="214"/>
      <c r="G64" s="214"/>
      <c r="H64" s="214"/>
    </row>
    <row r="65" spans="1:8" s="228" customFormat="1" ht="11.25" customHeight="1" x14ac:dyDescent="0.2">
      <c r="A65" s="231"/>
      <c r="B65" s="231"/>
      <c r="C65" s="231"/>
      <c r="D65" s="231"/>
      <c r="F65" s="214"/>
      <c r="G65" s="214"/>
      <c r="H65" s="214"/>
    </row>
    <row r="66" spans="1:8" s="228" customFormat="1" ht="11.25" customHeight="1" x14ac:dyDescent="0.2">
      <c r="A66" s="231"/>
      <c r="B66" s="231"/>
      <c r="C66" s="231"/>
      <c r="D66" s="231"/>
      <c r="F66" s="214"/>
      <c r="G66" s="214"/>
      <c r="H66" s="214"/>
    </row>
    <row r="67" spans="1:8" s="228" customFormat="1" ht="11.25" customHeight="1" x14ac:dyDescent="0.2">
      <c r="A67" s="231"/>
      <c r="B67" s="231"/>
      <c r="C67" s="231"/>
      <c r="D67" s="231"/>
      <c r="F67" s="214"/>
      <c r="G67" s="214"/>
      <c r="H67" s="214"/>
    </row>
    <row r="68" spans="1:8" s="228" customFormat="1" ht="11.25" customHeight="1" x14ac:dyDescent="0.2">
      <c r="A68" s="231"/>
      <c r="B68" s="231"/>
      <c r="C68" s="231"/>
      <c r="D68" s="231"/>
      <c r="F68" s="214"/>
      <c r="G68" s="214"/>
      <c r="H68" s="214"/>
    </row>
    <row r="69" spans="1:8" s="228" customFormat="1" ht="11.25" customHeight="1" x14ac:dyDescent="0.2">
      <c r="A69" s="231"/>
      <c r="B69" s="231"/>
      <c r="C69" s="231"/>
      <c r="D69" s="231"/>
      <c r="F69" s="214"/>
      <c r="G69" s="214"/>
      <c r="H69" s="214"/>
    </row>
    <row r="70" spans="1:8" s="228" customFormat="1" ht="11.25" customHeight="1" x14ac:dyDescent="0.2">
      <c r="A70" s="231"/>
      <c r="B70" s="231"/>
      <c r="C70" s="231"/>
      <c r="D70" s="231"/>
      <c r="F70" s="214"/>
      <c r="G70" s="214"/>
      <c r="H70" s="214"/>
    </row>
    <row r="71" spans="1:8" ht="11.25" customHeight="1" x14ac:dyDescent="0.2"/>
    <row r="72" spans="1:8" ht="11.25" customHeight="1" x14ac:dyDescent="0.2"/>
    <row r="73" spans="1:8" ht="11.25" customHeight="1" x14ac:dyDescent="0.2"/>
    <row r="74" spans="1:8" ht="11.25" customHeight="1" x14ac:dyDescent="0.2"/>
    <row r="75" spans="1:8" ht="11.25" customHeight="1" x14ac:dyDescent="0.2"/>
    <row r="76" spans="1:8" ht="11.25" customHeight="1" x14ac:dyDescent="0.2"/>
    <row r="77" spans="1:8" ht="11.25" customHeight="1" x14ac:dyDescent="0.2"/>
    <row r="78" spans="1:8" ht="11.25" customHeight="1" x14ac:dyDescent="0.2"/>
    <row r="79" spans="1:8" ht="11.25" customHeight="1" x14ac:dyDescent="0.2"/>
    <row r="80" spans="1:8"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sheetData>
  <mergeCells count="1">
    <mergeCell ref="B8:C31"/>
  </mergeCells>
  <hyperlinks>
    <hyperlink ref="E3" r:id="rId1"/>
    <hyperlink ref="C3" location="Índice!A1" tooltip="Ir a Índice" display="Índice!A1"/>
  </hyperlinks>
  <pageMargins left="0.78740157480314965" right="0.59055118110236227" top="0.88833333333333331" bottom="0.86614173228346458" header="0" footer="0.51181102362204722"/>
  <pageSetup scale="52" orientation="portrait" r:id="rId2"/>
  <headerFooter alignWithMargins="0">
    <oddHeader>&amp;L&amp;"Arial,Negrita"&amp;12&amp;K000080INEGI. Anuario estadístico y geográfico de Veracruz de Ignacio de la Llave 2014. 
Componente Salud.</oddHeader>
  </headerFooter>
  <ignoredErrors>
    <ignoredError sqref="G11:H11" formulaRange="1"/>
  </ignoredErrors>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M29"/>
  <sheetViews>
    <sheetView view="pageLayout" zoomScaleNormal="100" workbookViewId="0">
      <selection activeCell="D6" sqref="D6"/>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17.1640625" style="46" customWidth="1"/>
    <col min="5" max="5" width="10" style="46" customWidth="1"/>
    <col min="6" max="8" width="13.6640625" style="46" customWidth="1"/>
    <col min="9" max="11" width="13.5" style="46" customWidth="1"/>
    <col min="12" max="16384" width="0" style="46" hidden="1"/>
  </cols>
  <sheetData>
    <row r="1" spans="1:13" ht="13.5" customHeight="1" x14ac:dyDescent="0.2"/>
    <row r="2" spans="1:13" ht="12.75" x14ac:dyDescent="0.2">
      <c r="A2" s="328" t="s">
        <v>187</v>
      </c>
      <c r="B2" s="353"/>
      <c r="C2" s="353"/>
      <c r="D2" s="353"/>
      <c r="E2" s="353"/>
      <c r="F2" s="353"/>
      <c r="G2" s="353"/>
      <c r="H2" s="353"/>
      <c r="I2" s="353"/>
      <c r="J2" s="331" t="s">
        <v>64</v>
      </c>
      <c r="K2" s="331"/>
      <c r="L2" s="46" t="s">
        <v>153</v>
      </c>
      <c r="M2" s="1"/>
    </row>
    <row r="3" spans="1:13" ht="12.75" x14ac:dyDescent="0.2">
      <c r="A3" s="328" t="s">
        <v>188</v>
      </c>
      <c r="B3" s="353"/>
      <c r="C3" s="353"/>
      <c r="D3" s="353"/>
      <c r="E3" s="353"/>
      <c r="F3" s="353"/>
      <c r="G3" s="353"/>
      <c r="H3" s="353"/>
      <c r="I3" s="353"/>
      <c r="K3" s="51"/>
      <c r="M3" s="1"/>
    </row>
    <row r="4" spans="1:13" ht="12.75" x14ac:dyDescent="0.2">
      <c r="A4" s="328" t="s">
        <v>884</v>
      </c>
      <c r="B4" s="353"/>
      <c r="C4" s="353"/>
      <c r="D4" s="353"/>
      <c r="E4" s="353"/>
      <c r="F4" s="353"/>
      <c r="G4" s="353"/>
      <c r="H4" s="353"/>
      <c r="I4" s="353"/>
      <c r="M4" s="2"/>
    </row>
    <row r="5" spans="1:13" ht="12.75" x14ac:dyDescent="0.2">
      <c r="A5" s="328" t="s">
        <v>855</v>
      </c>
      <c r="B5" s="353"/>
      <c r="C5" s="353"/>
      <c r="D5" s="353"/>
      <c r="E5" s="353"/>
      <c r="F5" s="353"/>
      <c r="G5" s="353"/>
      <c r="H5" s="353"/>
      <c r="I5" s="353"/>
    </row>
    <row r="6" spans="1:13" x14ac:dyDescent="0.2">
      <c r="A6" s="52"/>
      <c r="B6" s="52"/>
      <c r="C6" s="52"/>
      <c r="D6" s="52"/>
      <c r="E6" s="53"/>
      <c r="F6" s="53"/>
      <c r="G6" s="53"/>
      <c r="H6" s="53"/>
      <c r="I6" s="53"/>
      <c r="J6" s="61"/>
      <c r="K6" s="61"/>
    </row>
    <row r="7" spans="1:13" ht="1.5" customHeight="1" x14ac:dyDescent="0.2"/>
    <row r="8" spans="1:13" ht="22.5" customHeight="1" x14ac:dyDescent="0.2">
      <c r="A8" s="330" t="s">
        <v>122</v>
      </c>
      <c r="B8" s="354"/>
      <c r="C8" s="354"/>
      <c r="D8" s="354"/>
      <c r="E8" s="55" t="s">
        <v>172</v>
      </c>
      <c r="F8" s="309" t="s">
        <v>66</v>
      </c>
      <c r="G8" s="309" t="s">
        <v>67</v>
      </c>
      <c r="H8" s="309" t="s">
        <v>68</v>
      </c>
      <c r="I8" s="309" t="s">
        <v>69</v>
      </c>
      <c r="J8" s="309" t="s">
        <v>70</v>
      </c>
      <c r="K8" s="309" t="s">
        <v>71</v>
      </c>
    </row>
    <row r="9" spans="1:13" ht="1.5" customHeight="1" x14ac:dyDescent="0.2">
      <c r="A9" s="54"/>
      <c r="B9" s="54"/>
      <c r="C9" s="54"/>
      <c r="D9" s="54"/>
      <c r="E9" s="61"/>
      <c r="F9" s="61"/>
      <c r="G9" s="61"/>
      <c r="H9" s="61"/>
      <c r="I9" s="61"/>
      <c r="J9" s="61"/>
      <c r="K9" s="61"/>
    </row>
    <row r="10" spans="1:13" ht="23.25" customHeight="1" x14ac:dyDescent="0.2">
      <c r="A10" s="439" t="s">
        <v>172</v>
      </c>
      <c r="B10" s="440"/>
      <c r="C10" s="440"/>
      <c r="D10" s="440"/>
      <c r="E10" s="66">
        <f t="shared" ref="E10:E23" si="0">SUM(F10:K10)</f>
        <v>476</v>
      </c>
      <c r="F10" s="66">
        <f t="shared" ref="F10:K10" si="1">SUM(F11,F23)</f>
        <v>36</v>
      </c>
      <c r="G10" s="66">
        <f t="shared" si="1"/>
        <v>92</v>
      </c>
      <c r="H10" s="66">
        <f t="shared" si="1"/>
        <v>105</v>
      </c>
      <c r="I10" s="66">
        <f t="shared" si="1"/>
        <v>120</v>
      </c>
      <c r="J10" s="66">
        <f t="shared" si="1"/>
        <v>121</v>
      </c>
      <c r="K10" s="66">
        <f t="shared" si="1"/>
        <v>2</v>
      </c>
    </row>
    <row r="11" spans="1:13" ht="34.5" customHeight="1" x14ac:dyDescent="0.2">
      <c r="A11" s="403" t="s">
        <v>124</v>
      </c>
      <c r="B11" s="404"/>
      <c r="C11" s="404"/>
      <c r="D11" s="404"/>
      <c r="E11" s="66">
        <f t="shared" si="0"/>
        <v>463</v>
      </c>
      <c r="F11" s="68">
        <f t="shared" ref="F11:K11" si="2">SUM(F12:F13,F20:F22)</f>
        <v>36</v>
      </c>
      <c r="G11" s="68">
        <f t="shared" si="2"/>
        <v>90</v>
      </c>
      <c r="H11" s="68">
        <f t="shared" si="2"/>
        <v>105</v>
      </c>
      <c r="I11" s="68">
        <f t="shared" si="2"/>
        <v>113</v>
      </c>
      <c r="J11" s="68">
        <f t="shared" si="2"/>
        <v>117</v>
      </c>
      <c r="K11" s="68">
        <f t="shared" si="2"/>
        <v>2</v>
      </c>
    </row>
    <row r="12" spans="1:13" ht="23.25" customHeight="1" x14ac:dyDescent="0.2">
      <c r="A12" s="383" t="s">
        <v>125</v>
      </c>
      <c r="B12" s="384"/>
      <c r="C12" s="384"/>
      <c r="D12" s="384"/>
      <c r="E12" s="66">
        <f t="shared" si="0"/>
        <v>220</v>
      </c>
      <c r="F12" s="68">
        <v>13</v>
      </c>
      <c r="G12" s="68">
        <v>51</v>
      </c>
      <c r="H12" s="68">
        <v>44</v>
      </c>
      <c r="I12" s="68">
        <v>46</v>
      </c>
      <c r="J12" s="68">
        <v>65</v>
      </c>
      <c r="K12" s="68">
        <v>1</v>
      </c>
    </row>
    <row r="13" spans="1:13" ht="28.5" customHeight="1" x14ac:dyDescent="0.2">
      <c r="A13" s="383" t="s">
        <v>126</v>
      </c>
      <c r="B13" s="383"/>
      <c r="C13" s="383"/>
      <c r="D13" s="383"/>
      <c r="E13" s="66">
        <f t="shared" si="0"/>
        <v>239</v>
      </c>
      <c r="F13" s="68">
        <f t="shared" ref="F13:K13" si="3">SUM(F14:F19)</f>
        <v>21</v>
      </c>
      <c r="G13" s="68">
        <f t="shared" si="3"/>
        <v>39</v>
      </c>
      <c r="H13" s="68">
        <f t="shared" si="3"/>
        <v>60</v>
      </c>
      <c r="I13" s="68">
        <f t="shared" si="3"/>
        <v>66</v>
      </c>
      <c r="J13" s="68">
        <f t="shared" si="3"/>
        <v>52</v>
      </c>
      <c r="K13" s="68">
        <f t="shared" si="3"/>
        <v>1</v>
      </c>
    </row>
    <row r="14" spans="1:13" ht="23.25" customHeight="1" x14ac:dyDescent="0.2">
      <c r="A14" s="389" t="s">
        <v>72</v>
      </c>
      <c r="B14" s="390"/>
      <c r="C14" s="390"/>
      <c r="D14" s="390"/>
      <c r="E14" s="66">
        <f t="shared" si="0"/>
        <v>64</v>
      </c>
      <c r="F14" s="68">
        <v>6</v>
      </c>
      <c r="G14" s="68">
        <v>13</v>
      </c>
      <c r="H14" s="68">
        <v>8</v>
      </c>
      <c r="I14" s="68">
        <v>11</v>
      </c>
      <c r="J14" s="68">
        <v>26</v>
      </c>
      <c r="K14" s="68">
        <v>0</v>
      </c>
    </row>
    <row r="15" spans="1:13" ht="17.25" customHeight="1" x14ac:dyDescent="0.2">
      <c r="A15" s="389" t="s">
        <v>73</v>
      </c>
      <c r="B15" s="390"/>
      <c r="C15" s="390"/>
      <c r="D15" s="390"/>
      <c r="E15" s="66">
        <f t="shared" si="0"/>
        <v>35</v>
      </c>
      <c r="F15" s="68">
        <v>2</v>
      </c>
      <c r="G15" s="68">
        <v>7</v>
      </c>
      <c r="H15" s="68">
        <v>8</v>
      </c>
      <c r="I15" s="68">
        <v>12</v>
      </c>
      <c r="J15" s="68">
        <v>6</v>
      </c>
      <c r="K15" s="68">
        <v>0</v>
      </c>
    </row>
    <row r="16" spans="1:13" ht="17.25" customHeight="1" x14ac:dyDescent="0.2">
      <c r="A16" s="389" t="s">
        <v>74</v>
      </c>
      <c r="B16" s="390"/>
      <c r="C16" s="390"/>
      <c r="D16" s="390"/>
      <c r="E16" s="66">
        <f t="shared" si="0"/>
        <v>33</v>
      </c>
      <c r="F16" s="68">
        <v>6</v>
      </c>
      <c r="G16" s="68">
        <v>9</v>
      </c>
      <c r="H16" s="68">
        <v>10</v>
      </c>
      <c r="I16" s="68">
        <v>4</v>
      </c>
      <c r="J16" s="68">
        <v>4</v>
      </c>
      <c r="K16" s="68">
        <v>0</v>
      </c>
    </row>
    <row r="17" spans="1:11" ht="17.25" customHeight="1" x14ac:dyDescent="0.2">
      <c r="A17" s="389" t="s">
        <v>75</v>
      </c>
      <c r="B17" s="390"/>
      <c r="C17" s="390"/>
      <c r="D17" s="390"/>
      <c r="E17" s="66">
        <f t="shared" si="0"/>
        <v>29</v>
      </c>
      <c r="F17" s="68">
        <v>0</v>
      </c>
      <c r="G17" s="68">
        <v>4</v>
      </c>
      <c r="H17" s="68">
        <v>8</v>
      </c>
      <c r="I17" s="68">
        <v>5</v>
      </c>
      <c r="J17" s="68">
        <v>12</v>
      </c>
      <c r="K17" s="68">
        <v>0</v>
      </c>
    </row>
    <row r="18" spans="1:11" ht="17.25" customHeight="1" x14ac:dyDescent="0.2">
      <c r="A18" s="389" t="s">
        <v>76</v>
      </c>
      <c r="B18" s="390"/>
      <c r="C18" s="390"/>
      <c r="D18" s="390"/>
      <c r="E18" s="66">
        <f t="shared" si="0"/>
        <v>29</v>
      </c>
      <c r="F18" s="68">
        <v>5</v>
      </c>
      <c r="G18" s="68">
        <v>5</v>
      </c>
      <c r="H18" s="68">
        <v>11</v>
      </c>
      <c r="I18" s="68">
        <v>7</v>
      </c>
      <c r="J18" s="68">
        <v>1</v>
      </c>
      <c r="K18" s="68">
        <v>0</v>
      </c>
    </row>
    <row r="19" spans="1:11" ht="17.25" customHeight="1" x14ac:dyDescent="0.2">
      <c r="A19" s="389" t="s">
        <v>77</v>
      </c>
      <c r="B19" s="390"/>
      <c r="C19" s="390"/>
      <c r="D19" s="390"/>
      <c r="E19" s="66">
        <f t="shared" si="0"/>
        <v>49</v>
      </c>
      <c r="F19" s="68">
        <v>2</v>
      </c>
      <c r="G19" s="68">
        <v>1</v>
      </c>
      <c r="H19" s="68">
        <v>15</v>
      </c>
      <c r="I19" s="68">
        <v>27</v>
      </c>
      <c r="J19" s="68">
        <v>3</v>
      </c>
      <c r="K19" s="68">
        <v>1</v>
      </c>
    </row>
    <row r="20" spans="1:11" ht="23.25" customHeight="1" x14ac:dyDescent="0.2">
      <c r="A20" s="383" t="s">
        <v>129</v>
      </c>
      <c r="B20" s="384"/>
      <c r="C20" s="384"/>
      <c r="D20" s="384"/>
      <c r="E20" s="66">
        <f t="shared" si="0"/>
        <v>3</v>
      </c>
      <c r="F20" s="68">
        <v>1</v>
      </c>
      <c r="G20" s="68">
        <v>0</v>
      </c>
      <c r="H20" s="68">
        <v>1</v>
      </c>
      <c r="I20" s="68">
        <v>1</v>
      </c>
      <c r="J20" s="68">
        <v>0</v>
      </c>
      <c r="K20" s="68">
        <v>0</v>
      </c>
    </row>
    <row r="21" spans="1:11" ht="17.25" customHeight="1" x14ac:dyDescent="0.2">
      <c r="A21" s="383" t="s">
        <v>127</v>
      </c>
      <c r="B21" s="384"/>
      <c r="C21" s="384"/>
      <c r="D21" s="384"/>
      <c r="E21" s="66">
        <f t="shared" si="0"/>
        <v>0</v>
      </c>
      <c r="F21" s="68">
        <v>0</v>
      </c>
      <c r="G21" s="68">
        <v>0</v>
      </c>
      <c r="H21" s="68">
        <v>0</v>
      </c>
      <c r="I21" s="68">
        <v>0</v>
      </c>
      <c r="J21" s="68">
        <v>0</v>
      </c>
      <c r="K21" s="68">
        <v>0</v>
      </c>
    </row>
    <row r="22" spans="1:11" ht="17.25" customHeight="1" x14ac:dyDescent="0.2">
      <c r="A22" s="383" t="s">
        <v>128</v>
      </c>
      <c r="B22" s="384"/>
      <c r="C22" s="384"/>
      <c r="D22" s="384"/>
      <c r="E22" s="66">
        <f t="shared" si="0"/>
        <v>1</v>
      </c>
      <c r="F22" s="68">
        <v>1</v>
      </c>
      <c r="G22" s="68">
        <v>0</v>
      </c>
      <c r="H22" s="68">
        <v>0</v>
      </c>
      <c r="I22" s="68">
        <v>0</v>
      </c>
      <c r="J22" s="68">
        <v>0</v>
      </c>
      <c r="K22" s="68">
        <v>0</v>
      </c>
    </row>
    <row r="23" spans="1:11" ht="23.25" customHeight="1" x14ac:dyDescent="0.2">
      <c r="A23" s="405" t="s">
        <v>130</v>
      </c>
      <c r="B23" s="406"/>
      <c r="C23" s="406"/>
      <c r="D23" s="406"/>
      <c r="E23" s="66">
        <f t="shared" si="0"/>
        <v>13</v>
      </c>
      <c r="F23" s="68">
        <v>0</v>
      </c>
      <c r="G23" s="68">
        <v>2</v>
      </c>
      <c r="H23" s="68">
        <v>0</v>
      </c>
      <c r="I23" s="68">
        <v>7</v>
      </c>
      <c r="J23" s="68">
        <v>4</v>
      </c>
      <c r="K23" s="68">
        <v>0</v>
      </c>
    </row>
    <row r="24" spans="1:11" ht="17.25" customHeight="1" x14ac:dyDescent="0.2">
      <c r="A24" s="335"/>
      <c r="B24" s="335"/>
      <c r="C24" s="335"/>
      <c r="D24" s="335"/>
      <c r="E24" s="61"/>
      <c r="F24" s="61"/>
      <c r="G24" s="61"/>
      <c r="H24" s="61"/>
      <c r="I24" s="61"/>
      <c r="J24" s="61"/>
      <c r="K24" s="61"/>
    </row>
    <row r="25" spans="1:11" ht="11.25" customHeight="1" x14ac:dyDescent="0.2">
      <c r="A25" s="71"/>
      <c r="B25" s="71"/>
      <c r="C25" s="71"/>
      <c r="D25" s="71"/>
      <c r="E25" s="71"/>
      <c r="F25" s="71"/>
      <c r="G25" s="71"/>
      <c r="H25" s="71"/>
      <c r="I25" s="71"/>
      <c r="J25" s="71"/>
      <c r="K25" s="47"/>
    </row>
    <row r="26" spans="1:11" ht="11.25" customHeight="1" x14ac:dyDescent="0.2">
      <c r="A26" s="73" t="s">
        <v>145</v>
      </c>
      <c r="B26" s="71"/>
      <c r="D26" s="344" t="s">
        <v>260</v>
      </c>
      <c r="E26" s="344"/>
      <c r="F26" s="344"/>
      <c r="G26" s="344"/>
      <c r="H26" s="344"/>
      <c r="I26" s="344"/>
      <c r="J26" s="344"/>
      <c r="K26" s="344"/>
    </row>
    <row r="27" spans="1:11" ht="11.25" customHeight="1" x14ac:dyDescent="0.2">
      <c r="A27" s="73"/>
      <c r="B27" s="71"/>
      <c r="C27" s="73"/>
      <c r="D27" s="344"/>
      <c r="E27" s="344"/>
      <c r="F27" s="344"/>
      <c r="G27" s="344"/>
      <c r="H27" s="344"/>
      <c r="I27" s="344"/>
      <c r="J27" s="344"/>
      <c r="K27" s="344"/>
    </row>
    <row r="28" spans="1:11" ht="11.25" customHeight="1" x14ac:dyDescent="0.2">
      <c r="A28" s="73" t="s">
        <v>144</v>
      </c>
      <c r="B28" s="71"/>
      <c r="C28" s="73"/>
      <c r="D28" s="381" t="s">
        <v>230</v>
      </c>
      <c r="E28" s="463"/>
      <c r="F28" s="463"/>
      <c r="G28" s="463"/>
      <c r="H28" s="463"/>
      <c r="I28" s="463"/>
      <c r="J28" s="463"/>
      <c r="K28" s="463"/>
    </row>
    <row r="29" spans="1:11" hidden="1" x14ac:dyDescent="0.2">
      <c r="A29" s="74" t="s">
        <v>153</v>
      </c>
    </row>
  </sheetData>
  <mergeCells count="23">
    <mergeCell ref="A24:D24"/>
    <mergeCell ref="A22:D22"/>
    <mergeCell ref="A18:D18"/>
    <mergeCell ref="A10:D10"/>
    <mergeCell ref="A23:D23"/>
    <mergeCell ref="A20:D20"/>
    <mergeCell ref="A17:D17"/>
    <mergeCell ref="D26:K27"/>
    <mergeCell ref="J2:K2"/>
    <mergeCell ref="D28:K28"/>
    <mergeCell ref="A13:D13"/>
    <mergeCell ref="A14:D14"/>
    <mergeCell ref="A21:D21"/>
    <mergeCell ref="A15:D15"/>
    <mergeCell ref="A16:D16"/>
    <mergeCell ref="A19:D19"/>
    <mergeCell ref="A11:D11"/>
    <mergeCell ref="A12:D12"/>
    <mergeCell ref="A2:I2"/>
    <mergeCell ref="A3:I3"/>
    <mergeCell ref="A4:I4"/>
    <mergeCell ref="A5:I5"/>
    <mergeCell ref="A8:D8"/>
  </mergeCells>
  <hyperlinks>
    <hyperlink ref="J2:K2" location="Índice!A1" tooltip="Ir a Índice" display="Índice!A1"/>
  </hyperlinks>
  <pageMargins left="0.78740157480314965" right="0.59055118110236204" top="0.89583333333333337" bottom="0.86614173228346458" header="0" footer="0.39370078740157499"/>
  <pageSetup orientation="portrait" r:id="rId1"/>
  <headerFooter alignWithMargins="0">
    <oddHeader>&amp;L&amp;"Arial,Negrita"&amp;12&amp;K000080INEGI. Anuario estadístico y geográfico de Veracruz de Ignacio de la Llave 2014. 
Componente Salud.</oddHeader>
    <oddFooter>&amp;R&amp;P/&amp;N</oddFooter>
  </headerFooter>
  <ignoredErrors>
    <ignoredError sqref="F11:K13" formulaRange="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M28"/>
  <sheetViews>
    <sheetView view="pageLayout" zoomScaleNormal="100" workbookViewId="0">
      <selection activeCell="D6" sqref="D6"/>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18.83203125" style="46" customWidth="1"/>
    <col min="5" max="5" width="11.33203125" style="46" customWidth="1"/>
    <col min="6" max="8" width="13.1640625" style="46" customWidth="1"/>
    <col min="9" max="11" width="13" style="46" customWidth="1"/>
    <col min="12" max="16384" width="0" style="46" hidden="1"/>
  </cols>
  <sheetData>
    <row r="1" spans="1:13" ht="12.75" customHeight="1" x14ac:dyDescent="0.2"/>
    <row r="2" spans="1:13" ht="12.75" customHeight="1" x14ac:dyDescent="0.2">
      <c r="A2" s="328" t="s">
        <v>79</v>
      </c>
      <c r="B2" s="353"/>
      <c r="C2" s="353"/>
      <c r="D2" s="353"/>
      <c r="E2" s="353"/>
      <c r="F2" s="353"/>
      <c r="G2" s="353"/>
      <c r="H2" s="353"/>
      <c r="I2" s="353"/>
      <c r="J2" s="331" t="s">
        <v>65</v>
      </c>
      <c r="K2" s="331"/>
      <c r="L2" s="46" t="s">
        <v>153</v>
      </c>
      <c r="M2" s="1"/>
    </row>
    <row r="3" spans="1:13" ht="12.75" customHeight="1" x14ac:dyDescent="0.2">
      <c r="A3" s="328" t="s">
        <v>47</v>
      </c>
      <c r="B3" s="353"/>
      <c r="C3" s="353"/>
      <c r="D3" s="353"/>
      <c r="E3" s="353"/>
      <c r="F3" s="353"/>
      <c r="G3" s="353"/>
      <c r="H3" s="353"/>
      <c r="I3" s="353"/>
      <c r="K3" s="51"/>
      <c r="M3" s="1"/>
    </row>
    <row r="4" spans="1:13" ht="12.75" customHeight="1" x14ac:dyDescent="0.2">
      <c r="A4" s="328" t="s">
        <v>885</v>
      </c>
      <c r="B4" s="353"/>
      <c r="C4" s="353"/>
      <c r="D4" s="353"/>
      <c r="E4" s="353"/>
      <c r="F4" s="353"/>
      <c r="G4" s="353"/>
      <c r="H4" s="353"/>
      <c r="I4" s="353"/>
      <c r="M4" s="2"/>
    </row>
    <row r="5" spans="1:13" ht="12.75" customHeight="1" x14ac:dyDescent="0.2">
      <c r="A5" s="328" t="s">
        <v>855</v>
      </c>
      <c r="B5" s="353"/>
      <c r="C5" s="353"/>
      <c r="D5" s="353"/>
      <c r="E5" s="353"/>
      <c r="F5" s="353"/>
      <c r="G5" s="353"/>
      <c r="H5" s="353"/>
      <c r="I5" s="353"/>
    </row>
    <row r="6" spans="1:13" x14ac:dyDescent="0.2">
      <c r="A6" s="52"/>
      <c r="B6" s="52"/>
      <c r="C6" s="52"/>
      <c r="D6" s="52"/>
      <c r="E6" s="53"/>
      <c r="F6" s="53"/>
      <c r="G6" s="53"/>
      <c r="H6" s="53"/>
      <c r="I6" s="53"/>
      <c r="J6" s="61"/>
      <c r="K6" s="61"/>
    </row>
    <row r="7" spans="1:13" ht="1.5" customHeight="1" x14ac:dyDescent="0.2"/>
    <row r="8" spans="1:13" ht="22.5" customHeight="1" x14ac:dyDescent="0.2">
      <c r="A8" s="330" t="s">
        <v>122</v>
      </c>
      <c r="B8" s="354"/>
      <c r="C8" s="354"/>
      <c r="D8" s="354"/>
      <c r="E8" s="55" t="s">
        <v>172</v>
      </c>
      <c r="F8" s="58" t="s">
        <v>66</v>
      </c>
      <c r="G8" s="58" t="s">
        <v>67</v>
      </c>
      <c r="H8" s="58" t="s">
        <v>68</v>
      </c>
      <c r="I8" s="58" t="s">
        <v>69</v>
      </c>
      <c r="J8" s="58" t="s">
        <v>70</v>
      </c>
      <c r="K8" s="58" t="s">
        <v>71</v>
      </c>
    </row>
    <row r="9" spans="1:13" ht="1.5" customHeight="1" x14ac:dyDescent="0.2">
      <c r="A9" s="54"/>
      <c r="B9" s="54"/>
      <c r="C9" s="54"/>
      <c r="D9" s="54"/>
      <c r="E9" s="61"/>
      <c r="F9" s="61"/>
      <c r="G9" s="61"/>
      <c r="H9" s="61"/>
      <c r="I9" s="61"/>
      <c r="J9" s="61"/>
      <c r="K9" s="61"/>
    </row>
    <row r="10" spans="1:13" ht="23.25" customHeight="1" x14ac:dyDescent="0.2">
      <c r="A10" s="439" t="s">
        <v>172</v>
      </c>
      <c r="B10" s="440"/>
      <c r="C10" s="440"/>
      <c r="D10" s="440"/>
      <c r="E10" s="65">
        <f t="shared" ref="E10:E23" si="0">SUM(F10:K10)</f>
        <v>1314</v>
      </c>
      <c r="F10" s="65">
        <f t="shared" ref="F10:K10" si="1">SUM(F11,F23)</f>
        <v>169</v>
      </c>
      <c r="G10" s="65">
        <f t="shared" si="1"/>
        <v>589</v>
      </c>
      <c r="H10" s="65">
        <f t="shared" si="1"/>
        <v>320</v>
      </c>
      <c r="I10" s="65">
        <f t="shared" si="1"/>
        <v>151</v>
      </c>
      <c r="J10" s="65">
        <f t="shared" si="1"/>
        <v>85</v>
      </c>
      <c r="K10" s="65">
        <f t="shared" si="1"/>
        <v>0</v>
      </c>
    </row>
    <row r="11" spans="1:13" ht="34.5" customHeight="1" x14ac:dyDescent="0.2">
      <c r="A11" s="403" t="s">
        <v>124</v>
      </c>
      <c r="B11" s="404"/>
      <c r="C11" s="404"/>
      <c r="D11" s="404"/>
      <c r="E11" s="65">
        <f t="shared" si="0"/>
        <v>1295</v>
      </c>
      <c r="F11" s="81">
        <f t="shared" ref="F11:K11" si="2">SUM(F12:F13,F20:F22)</f>
        <v>168</v>
      </c>
      <c r="G11" s="81">
        <f t="shared" si="2"/>
        <v>581</v>
      </c>
      <c r="H11" s="81">
        <f t="shared" si="2"/>
        <v>315</v>
      </c>
      <c r="I11" s="81">
        <f t="shared" si="2"/>
        <v>150</v>
      </c>
      <c r="J11" s="81">
        <f t="shared" si="2"/>
        <v>81</v>
      </c>
      <c r="K11" s="81">
        <f t="shared" si="2"/>
        <v>0</v>
      </c>
    </row>
    <row r="12" spans="1:13" ht="23.25" customHeight="1" x14ac:dyDescent="0.2">
      <c r="A12" s="383" t="s">
        <v>125</v>
      </c>
      <c r="B12" s="384"/>
      <c r="C12" s="384"/>
      <c r="D12" s="384"/>
      <c r="E12" s="65">
        <f t="shared" si="0"/>
        <v>203</v>
      </c>
      <c r="F12" s="81">
        <v>34</v>
      </c>
      <c r="G12" s="81">
        <v>93</v>
      </c>
      <c r="H12" s="81">
        <v>59</v>
      </c>
      <c r="I12" s="81">
        <v>13</v>
      </c>
      <c r="J12" s="81">
        <v>4</v>
      </c>
      <c r="K12" s="81">
        <v>0</v>
      </c>
    </row>
    <row r="13" spans="1:13" ht="28.5" customHeight="1" x14ac:dyDescent="0.2">
      <c r="A13" s="383" t="s">
        <v>126</v>
      </c>
      <c r="B13" s="384"/>
      <c r="C13" s="384"/>
      <c r="D13" s="384"/>
      <c r="E13" s="65">
        <f t="shared" si="0"/>
        <v>1064</v>
      </c>
      <c r="F13" s="81">
        <f t="shared" ref="F13:K13" si="3">SUM(F14:F19)</f>
        <v>131</v>
      </c>
      <c r="G13" s="81">
        <f t="shared" si="3"/>
        <v>475</v>
      </c>
      <c r="H13" s="81">
        <f t="shared" si="3"/>
        <v>248</v>
      </c>
      <c r="I13" s="81">
        <f t="shared" si="3"/>
        <v>133</v>
      </c>
      <c r="J13" s="81">
        <f t="shared" si="3"/>
        <v>77</v>
      </c>
      <c r="K13" s="81">
        <f t="shared" si="3"/>
        <v>0</v>
      </c>
    </row>
    <row r="14" spans="1:13" ht="23.25" customHeight="1" x14ac:dyDescent="0.2">
      <c r="A14" s="389" t="s">
        <v>72</v>
      </c>
      <c r="B14" s="390"/>
      <c r="C14" s="390"/>
      <c r="D14" s="390"/>
      <c r="E14" s="65">
        <f t="shared" si="0"/>
        <v>176</v>
      </c>
      <c r="F14" s="81">
        <v>27</v>
      </c>
      <c r="G14" s="81">
        <v>81</v>
      </c>
      <c r="H14" s="81">
        <v>44</v>
      </c>
      <c r="I14" s="81">
        <v>16</v>
      </c>
      <c r="J14" s="81">
        <v>8</v>
      </c>
      <c r="K14" s="81">
        <v>0</v>
      </c>
    </row>
    <row r="15" spans="1:13" ht="17.25" customHeight="1" x14ac:dyDescent="0.2">
      <c r="A15" s="389" t="s">
        <v>73</v>
      </c>
      <c r="B15" s="390"/>
      <c r="C15" s="390"/>
      <c r="D15" s="390"/>
      <c r="E15" s="65">
        <f t="shared" si="0"/>
        <v>150</v>
      </c>
      <c r="F15" s="81">
        <v>16</v>
      </c>
      <c r="G15" s="81">
        <v>74</v>
      </c>
      <c r="H15" s="81">
        <v>36</v>
      </c>
      <c r="I15" s="81">
        <v>18</v>
      </c>
      <c r="J15" s="81">
        <v>6</v>
      </c>
      <c r="K15" s="81">
        <v>0</v>
      </c>
    </row>
    <row r="16" spans="1:13" ht="17.25" customHeight="1" x14ac:dyDescent="0.2">
      <c r="A16" s="389" t="s">
        <v>74</v>
      </c>
      <c r="B16" s="390"/>
      <c r="C16" s="390"/>
      <c r="D16" s="390"/>
      <c r="E16" s="65">
        <f t="shared" si="0"/>
        <v>175</v>
      </c>
      <c r="F16" s="81">
        <v>24</v>
      </c>
      <c r="G16" s="81">
        <v>81</v>
      </c>
      <c r="H16" s="81">
        <v>38</v>
      </c>
      <c r="I16" s="81">
        <v>24</v>
      </c>
      <c r="J16" s="81">
        <v>8</v>
      </c>
      <c r="K16" s="81">
        <v>0</v>
      </c>
    </row>
    <row r="17" spans="1:11" ht="17.25" customHeight="1" x14ac:dyDescent="0.2">
      <c r="A17" s="389" t="s">
        <v>75</v>
      </c>
      <c r="B17" s="390"/>
      <c r="C17" s="390"/>
      <c r="D17" s="390"/>
      <c r="E17" s="65">
        <f t="shared" si="0"/>
        <v>113</v>
      </c>
      <c r="F17" s="81">
        <v>7</v>
      </c>
      <c r="G17" s="81">
        <v>53</v>
      </c>
      <c r="H17" s="81">
        <v>31</v>
      </c>
      <c r="I17" s="81">
        <v>15</v>
      </c>
      <c r="J17" s="81">
        <v>7</v>
      </c>
      <c r="K17" s="81">
        <v>0</v>
      </c>
    </row>
    <row r="18" spans="1:11" ht="17.25" customHeight="1" x14ac:dyDescent="0.2">
      <c r="A18" s="389" t="s">
        <v>76</v>
      </c>
      <c r="B18" s="390"/>
      <c r="C18" s="390"/>
      <c r="D18" s="390"/>
      <c r="E18" s="65">
        <f t="shared" si="0"/>
        <v>214</v>
      </c>
      <c r="F18" s="81">
        <v>36</v>
      </c>
      <c r="G18" s="81">
        <v>109</v>
      </c>
      <c r="H18" s="81">
        <v>41</v>
      </c>
      <c r="I18" s="81">
        <v>23</v>
      </c>
      <c r="J18" s="81">
        <v>5</v>
      </c>
      <c r="K18" s="81">
        <v>0</v>
      </c>
    </row>
    <row r="19" spans="1:11" ht="17.25" customHeight="1" x14ac:dyDescent="0.2">
      <c r="A19" s="389" t="s">
        <v>77</v>
      </c>
      <c r="B19" s="390"/>
      <c r="C19" s="390"/>
      <c r="D19" s="390"/>
      <c r="E19" s="65">
        <f t="shared" si="0"/>
        <v>236</v>
      </c>
      <c r="F19" s="81">
        <v>21</v>
      </c>
      <c r="G19" s="81">
        <v>77</v>
      </c>
      <c r="H19" s="81">
        <v>58</v>
      </c>
      <c r="I19" s="81">
        <v>37</v>
      </c>
      <c r="J19" s="81">
        <v>43</v>
      </c>
      <c r="K19" s="81">
        <v>0</v>
      </c>
    </row>
    <row r="20" spans="1:11" ht="23.25" customHeight="1" x14ac:dyDescent="0.2">
      <c r="A20" s="383" t="s">
        <v>129</v>
      </c>
      <c r="B20" s="384"/>
      <c r="C20" s="384"/>
      <c r="D20" s="384"/>
      <c r="E20" s="65">
        <f t="shared" si="0"/>
        <v>25</v>
      </c>
      <c r="F20" s="81">
        <v>3</v>
      </c>
      <c r="G20" s="81">
        <v>10</v>
      </c>
      <c r="H20" s="81">
        <v>8</v>
      </c>
      <c r="I20" s="81">
        <v>4</v>
      </c>
      <c r="J20" s="81">
        <v>0</v>
      </c>
      <c r="K20" s="81">
        <v>0</v>
      </c>
    </row>
    <row r="21" spans="1:11" ht="17.25" customHeight="1" x14ac:dyDescent="0.2">
      <c r="A21" s="383" t="s">
        <v>127</v>
      </c>
      <c r="B21" s="384"/>
      <c r="C21" s="384"/>
      <c r="D21" s="384"/>
      <c r="E21" s="65">
        <f t="shared" si="0"/>
        <v>1</v>
      </c>
      <c r="F21" s="81">
        <v>0</v>
      </c>
      <c r="G21" s="81">
        <v>1</v>
      </c>
      <c r="H21" s="81">
        <v>0</v>
      </c>
      <c r="I21" s="81">
        <v>0</v>
      </c>
      <c r="J21" s="81">
        <v>0</v>
      </c>
      <c r="K21" s="81">
        <v>0</v>
      </c>
    </row>
    <row r="22" spans="1:11" ht="17.25" customHeight="1" x14ac:dyDescent="0.2">
      <c r="A22" s="383" t="s">
        <v>128</v>
      </c>
      <c r="B22" s="384"/>
      <c r="C22" s="384"/>
      <c r="D22" s="384"/>
      <c r="E22" s="65">
        <f t="shared" si="0"/>
        <v>2</v>
      </c>
      <c r="F22" s="81">
        <v>0</v>
      </c>
      <c r="G22" s="81">
        <v>2</v>
      </c>
      <c r="H22" s="81">
        <v>0</v>
      </c>
      <c r="I22" s="81">
        <v>0</v>
      </c>
      <c r="J22" s="81">
        <v>0</v>
      </c>
      <c r="K22" s="81">
        <v>0</v>
      </c>
    </row>
    <row r="23" spans="1:11" ht="23.25" customHeight="1" x14ac:dyDescent="0.2">
      <c r="A23" s="405" t="s">
        <v>130</v>
      </c>
      <c r="B23" s="406"/>
      <c r="C23" s="406"/>
      <c r="D23" s="406"/>
      <c r="E23" s="65">
        <f t="shared" si="0"/>
        <v>19</v>
      </c>
      <c r="F23" s="81">
        <v>1</v>
      </c>
      <c r="G23" s="81">
        <v>8</v>
      </c>
      <c r="H23" s="81">
        <v>5</v>
      </c>
      <c r="I23" s="81">
        <v>1</v>
      </c>
      <c r="J23" s="81">
        <v>4</v>
      </c>
      <c r="K23" s="81">
        <v>0</v>
      </c>
    </row>
    <row r="24" spans="1:11" ht="17.25" customHeight="1" x14ac:dyDescent="0.2">
      <c r="A24" s="335"/>
      <c r="B24" s="335"/>
      <c r="C24" s="335"/>
      <c r="D24" s="335"/>
      <c r="E24" s="61"/>
      <c r="F24" s="61"/>
      <c r="G24" s="61"/>
      <c r="H24" s="61"/>
      <c r="I24" s="61"/>
      <c r="J24" s="61"/>
      <c r="K24" s="61"/>
    </row>
    <row r="25" spans="1:11" ht="11.25" customHeight="1" x14ac:dyDescent="0.2">
      <c r="A25" s="71"/>
      <c r="B25" s="71"/>
      <c r="C25" s="71"/>
      <c r="D25" s="71"/>
      <c r="E25" s="71"/>
      <c r="F25" s="71"/>
      <c r="G25" s="71"/>
      <c r="H25" s="71"/>
      <c r="I25" s="71"/>
      <c r="J25" s="71"/>
      <c r="K25" s="234"/>
    </row>
    <row r="26" spans="1:11" ht="11.25" customHeight="1" x14ac:dyDescent="0.2">
      <c r="A26" s="73" t="s">
        <v>145</v>
      </c>
      <c r="B26" s="71"/>
      <c r="D26" s="73" t="s">
        <v>168</v>
      </c>
      <c r="E26" s="71"/>
      <c r="F26" s="71"/>
      <c r="G26" s="71"/>
      <c r="H26" s="71"/>
      <c r="I26" s="71"/>
      <c r="J26" s="71"/>
      <c r="K26" s="71"/>
    </row>
    <row r="27" spans="1:11" ht="11.25" customHeight="1" x14ac:dyDescent="0.2">
      <c r="A27" s="73" t="s">
        <v>144</v>
      </c>
      <c r="B27" s="71"/>
      <c r="C27" s="163"/>
      <c r="D27" s="381" t="s">
        <v>230</v>
      </c>
      <c r="E27" s="463"/>
      <c r="F27" s="463"/>
      <c r="G27" s="463"/>
      <c r="H27" s="463"/>
      <c r="I27" s="463"/>
      <c r="J27" s="463"/>
      <c r="K27" s="463"/>
    </row>
    <row r="28" spans="1:11" hidden="1" x14ac:dyDescent="0.2">
      <c r="A28" s="46" t="s">
        <v>153</v>
      </c>
    </row>
  </sheetData>
  <mergeCells count="22">
    <mergeCell ref="J2:K2"/>
    <mergeCell ref="A17:D17"/>
    <mergeCell ref="A19:D19"/>
    <mergeCell ref="A23:D23"/>
    <mergeCell ref="D27:K27"/>
    <mergeCell ref="A22:D22"/>
    <mergeCell ref="A11:D11"/>
    <mergeCell ref="A12:D12"/>
    <mergeCell ref="A13:D13"/>
    <mergeCell ref="A18:D18"/>
    <mergeCell ref="A20:D20"/>
    <mergeCell ref="A24:D24"/>
    <mergeCell ref="A14:D14"/>
    <mergeCell ref="A21:D21"/>
    <mergeCell ref="A15:D15"/>
    <mergeCell ref="A16:D16"/>
    <mergeCell ref="A10:D10"/>
    <mergeCell ref="A8:D8"/>
    <mergeCell ref="A2:I2"/>
    <mergeCell ref="A3:I3"/>
    <mergeCell ref="A5:I5"/>
    <mergeCell ref="A4:I4"/>
  </mergeCells>
  <hyperlinks>
    <hyperlink ref="J2:K2" location="Índice!A1" tooltip="Ir a Índice" display="Índice!A1"/>
  </hyperlinks>
  <pageMargins left="0.78740157480314965" right="0.59055118110236204" top="0.89583333333333337" bottom="0.86614173228346458" header="0" footer="0.39370078740157499"/>
  <pageSetup orientation="portrait" r:id="rId1"/>
  <headerFooter alignWithMargins="0">
    <oddHeader>&amp;L&amp;"Arial,Negrita"&amp;12&amp;K000080INEGI. Anuario estadístico y geográfico de Veracruz de Ignacio de la Llave 2014. 
Componente Salud.</oddHeader>
    <oddFooter>&amp;R&amp;P/&amp;N</oddFooter>
  </headerFooter>
  <ignoredErrors>
    <ignoredError sqref="F11:K13" formulaRange="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M27"/>
  <sheetViews>
    <sheetView view="pageLayout" zoomScaleNormal="100" workbookViewId="0">
      <selection activeCell="D6" sqref="D6"/>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18" style="46" customWidth="1"/>
    <col min="5" max="5" width="11.33203125" style="46" customWidth="1"/>
    <col min="6" max="8" width="13.33203125" style="46" customWidth="1"/>
    <col min="9" max="10" width="13.1640625" style="46" customWidth="1"/>
    <col min="11" max="11" width="13" style="46" customWidth="1"/>
    <col min="12" max="16384" width="0" style="46" hidden="1"/>
  </cols>
  <sheetData>
    <row r="1" spans="1:13" ht="12" customHeight="1" x14ac:dyDescent="0.2"/>
    <row r="2" spans="1:13" ht="12.75" x14ac:dyDescent="0.2">
      <c r="A2" s="327" t="s">
        <v>218</v>
      </c>
      <c r="B2" s="352"/>
      <c r="C2" s="352"/>
      <c r="D2" s="352"/>
      <c r="E2" s="352"/>
      <c r="F2" s="352"/>
      <c r="G2" s="352"/>
      <c r="H2" s="352"/>
      <c r="I2" s="352"/>
      <c r="J2" s="331" t="s">
        <v>78</v>
      </c>
      <c r="K2" s="331"/>
      <c r="L2" s="46" t="s">
        <v>153</v>
      </c>
      <c r="M2" s="1"/>
    </row>
    <row r="3" spans="1:13" ht="12.75" x14ac:dyDescent="0.2">
      <c r="A3" s="327" t="s">
        <v>217</v>
      </c>
      <c r="B3" s="352"/>
      <c r="C3" s="352"/>
      <c r="D3" s="352"/>
      <c r="E3" s="352"/>
      <c r="F3" s="352"/>
      <c r="G3" s="352"/>
      <c r="H3" s="352"/>
      <c r="I3" s="352"/>
      <c r="K3" s="51"/>
      <c r="M3" s="1"/>
    </row>
    <row r="4" spans="1:13" ht="12.75" x14ac:dyDescent="0.2">
      <c r="A4" s="327" t="s">
        <v>884</v>
      </c>
      <c r="B4" s="352"/>
      <c r="C4" s="352"/>
      <c r="D4" s="352"/>
      <c r="E4" s="352"/>
      <c r="F4" s="352"/>
      <c r="G4" s="352"/>
      <c r="H4" s="352"/>
      <c r="I4" s="352"/>
      <c r="M4" s="2"/>
    </row>
    <row r="5" spans="1:13" ht="12.75" x14ac:dyDescent="0.2">
      <c r="A5" s="328" t="s">
        <v>855</v>
      </c>
      <c r="B5" s="353"/>
      <c r="C5" s="353"/>
      <c r="D5" s="353"/>
      <c r="E5" s="353"/>
      <c r="F5" s="353"/>
      <c r="G5" s="353"/>
      <c r="H5" s="353"/>
      <c r="I5" s="353"/>
    </row>
    <row r="6" spans="1:13" x14ac:dyDescent="0.2">
      <c r="A6" s="52"/>
      <c r="B6" s="52"/>
      <c r="C6" s="52"/>
      <c r="D6" s="52"/>
      <c r="E6" s="53"/>
      <c r="F6" s="53"/>
      <c r="G6" s="53"/>
      <c r="H6" s="53"/>
      <c r="I6" s="53"/>
      <c r="J6" s="61"/>
      <c r="K6" s="61"/>
    </row>
    <row r="7" spans="1:13" ht="1.5" customHeight="1" x14ac:dyDescent="0.2"/>
    <row r="8" spans="1:13" ht="22.5" customHeight="1" x14ac:dyDescent="0.2">
      <c r="A8" s="330" t="s">
        <v>122</v>
      </c>
      <c r="B8" s="354"/>
      <c r="C8" s="354"/>
      <c r="D8" s="354"/>
      <c r="E8" s="55" t="s">
        <v>172</v>
      </c>
      <c r="F8" s="58" t="s">
        <v>66</v>
      </c>
      <c r="G8" s="58" t="s">
        <v>67</v>
      </c>
      <c r="H8" s="58" t="s">
        <v>68</v>
      </c>
      <c r="I8" s="58" t="s">
        <v>69</v>
      </c>
      <c r="J8" s="58" t="s">
        <v>70</v>
      </c>
      <c r="K8" s="58" t="s">
        <v>71</v>
      </c>
    </row>
    <row r="9" spans="1:13" ht="1.5" customHeight="1" x14ac:dyDescent="0.2">
      <c r="A9" s="54"/>
      <c r="B9" s="54"/>
      <c r="C9" s="54"/>
      <c r="D9" s="54"/>
      <c r="E9" s="61"/>
      <c r="F9" s="61"/>
      <c r="G9" s="61"/>
      <c r="H9" s="61"/>
      <c r="I9" s="61"/>
      <c r="J9" s="61"/>
      <c r="K9" s="61"/>
    </row>
    <row r="10" spans="1:13" ht="23.25" customHeight="1" x14ac:dyDescent="0.2">
      <c r="A10" s="439" t="s">
        <v>172</v>
      </c>
      <c r="B10" s="440"/>
      <c r="C10" s="440"/>
      <c r="D10" s="440"/>
      <c r="E10" s="65">
        <f t="shared" ref="E10:E22" si="0">SUM(F10:K10)</f>
        <v>2385</v>
      </c>
      <c r="F10" s="65">
        <f t="shared" ref="F10:K10" si="1">SUM(F11,F19:F22)</f>
        <v>181</v>
      </c>
      <c r="G10" s="65">
        <f t="shared" si="1"/>
        <v>668</v>
      </c>
      <c r="H10" s="65">
        <f t="shared" si="1"/>
        <v>431</v>
      </c>
      <c r="I10" s="65">
        <f t="shared" si="1"/>
        <v>593</v>
      </c>
      <c r="J10" s="65">
        <f t="shared" si="1"/>
        <v>493</v>
      </c>
      <c r="K10" s="65">
        <f t="shared" si="1"/>
        <v>19</v>
      </c>
    </row>
    <row r="11" spans="1:13" ht="23.25" customHeight="1" x14ac:dyDescent="0.2">
      <c r="A11" s="403" t="s">
        <v>131</v>
      </c>
      <c r="B11" s="404"/>
      <c r="C11" s="404"/>
      <c r="D11" s="404"/>
      <c r="E11" s="65">
        <f t="shared" si="0"/>
        <v>1247</v>
      </c>
      <c r="F11" s="81">
        <f t="shared" ref="F11:K11" si="2">SUM(F12,F18)</f>
        <v>116</v>
      </c>
      <c r="G11" s="81">
        <f t="shared" si="2"/>
        <v>400</v>
      </c>
      <c r="H11" s="81">
        <f t="shared" si="2"/>
        <v>240</v>
      </c>
      <c r="I11" s="81">
        <f t="shared" si="2"/>
        <v>233</v>
      </c>
      <c r="J11" s="81">
        <f t="shared" si="2"/>
        <v>249</v>
      </c>
      <c r="K11" s="81">
        <f t="shared" si="2"/>
        <v>9</v>
      </c>
    </row>
    <row r="12" spans="1:13" ht="23.25" customHeight="1" x14ac:dyDescent="0.2">
      <c r="A12" s="383" t="s">
        <v>132</v>
      </c>
      <c r="B12" s="384"/>
      <c r="C12" s="384"/>
      <c r="D12" s="384"/>
      <c r="E12" s="65">
        <f t="shared" si="0"/>
        <v>1199</v>
      </c>
      <c r="F12" s="81">
        <f t="shared" ref="F12:K12" si="3">SUM(F13:F17)</f>
        <v>109</v>
      </c>
      <c r="G12" s="81">
        <f t="shared" si="3"/>
        <v>386</v>
      </c>
      <c r="H12" s="81">
        <f t="shared" si="3"/>
        <v>226</v>
      </c>
      <c r="I12" s="81">
        <f t="shared" si="3"/>
        <v>226</v>
      </c>
      <c r="J12" s="81">
        <f t="shared" si="3"/>
        <v>243</v>
      </c>
      <c r="K12" s="81">
        <f t="shared" si="3"/>
        <v>9</v>
      </c>
    </row>
    <row r="13" spans="1:13" ht="23.25" customHeight="1" x14ac:dyDescent="0.2">
      <c r="A13" s="389" t="s">
        <v>133</v>
      </c>
      <c r="B13" s="390"/>
      <c r="C13" s="390"/>
      <c r="D13" s="390"/>
      <c r="E13" s="65">
        <f t="shared" si="0"/>
        <v>449</v>
      </c>
      <c r="F13" s="81">
        <v>55</v>
      </c>
      <c r="G13" s="81">
        <v>168</v>
      </c>
      <c r="H13" s="81">
        <v>103</v>
      </c>
      <c r="I13" s="81">
        <v>49</v>
      </c>
      <c r="J13" s="81">
        <v>70</v>
      </c>
      <c r="K13" s="81">
        <v>4</v>
      </c>
    </row>
    <row r="14" spans="1:13" ht="17.25" customHeight="1" x14ac:dyDescent="0.2">
      <c r="A14" s="389" t="s">
        <v>134</v>
      </c>
      <c r="B14" s="390"/>
      <c r="C14" s="390"/>
      <c r="D14" s="390"/>
      <c r="E14" s="65">
        <f t="shared" si="0"/>
        <v>631</v>
      </c>
      <c r="F14" s="81">
        <v>41</v>
      </c>
      <c r="G14" s="81">
        <v>184</v>
      </c>
      <c r="H14" s="81">
        <v>95</v>
      </c>
      <c r="I14" s="81">
        <v>168</v>
      </c>
      <c r="J14" s="81">
        <v>138</v>
      </c>
      <c r="K14" s="81">
        <v>5</v>
      </c>
    </row>
    <row r="15" spans="1:13" ht="17.25" customHeight="1" x14ac:dyDescent="0.2">
      <c r="A15" s="389" t="s">
        <v>135</v>
      </c>
      <c r="B15" s="390"/>
      <c r="C15" s="390"/>
      <c r="D15" s="390"/>
      <c r="E15" s="65">
        <f t="shared" si="0"/>
        <v>57</v>
      </c>
      <c r="F15" s="81">
        <v>9</v>
      </c>
      <c r="G15" s="81">
        <v>18</v>
      </c>
      <c r="H15" s="81">
        <v>15</v>
      </c>
      <c r="I15" s="81">
        <v>3</v>
      </c>
      <c r="J15" s="81">
        <v>12</v>
      </c>
      <c r="K15" s="81">
        <v>0</v>
      </c>
    </row>
    <row r="16" spans="1:13" ht="17.25" customHeight="1" x14ac:dyDescent="0.2">
      <c r="A16" s="389" t="s">
        <v>128</v>
      </c>
      <c r="B16" s="390"/>
      <c r="C16" s="390"/>
      <c r="D16" s="390"/>
      <c r="E16" s="65">
        <f t="shared" si="0"/>
        <v>42</v>
      </c>
      <c r="F16" s="81">
        <v>2</v>
      </c>
      <c r="G16" s="81">
        <v>11</v>
      </c>
      <c r="H16" s="81">
        <v>5</v>
      </c>
      <c r="I16" s="81">
        <v>4</v>
      </c>
      <c r="J16" s="81">
        <v>20</v>
      </c>
      <c r="K16" s="81">
        <v>0</v>
      </c>
    </row>
    <row r="17" spans="1:11" ht="17.25" customHeight="1" x14ac:dyDescent="0.2">
      <c r="A17" s="389" t="s">
        <v>147</v>
      </c>
      <c r="B17" s="390"/>
      <c r="C17" s="390"/>
      <c r="D17" s="390"/>
      <c r="E17" s="65">
        <f t="shared" si="0"/>
        <v>20</v>
      </c>
      <c r="F17" s="81">
        <v>2</v>
      </c>
      <c r="G17" s="81">
        <v>5</v>
      </c>
      <c r="H17" s="81">
        <v>8</v>
      </c>
      <c r="I17" s="81">
        <v>2</v>
      </c>
      <c r="J17" s="81">
        <v>3</v>
      </c>
      <c r="K17" s="81">
        <v>0</v>
      </c>
    </row>
    <row r="18" spans="1:11" ht="34.5" customHeight="1" x14ac:dyDescent="0.2">
      <c r="A18" s="383" t="s">
        <v>51</v>
      </c>
      <c r="B18" s="384"/>
      <c r="C18" s="384"/>
      <c r="D18" s="384"/>
      <c r="E18" s="65">
        <f t="shared" si="0"/>
        <v>48</v>
      </c>
      <c r="F18" s="81">
        <v>7</v>
      </c>
      <c r="G18" s="81">
        <v>14</v>
      </c>
      <c r="H18" s="81">
        <v>14</v>
      </c>
      <c r="I18" s="81">
        <v>7</v>
      </c>
      <c r="J18" s="81">
        <v>6</v>
      </c>
      <c r="K18" s="81">
        <v>0</v>
      </c>
    </row>
    <row r="19" spans="1:11" ht="34.5" customHeight="1" x14ac:dyDescent="0.2">
      <c r="A19" s="403" t="s">
        <v>52</v>
      </c>
      <c r="B19" s="406"/>
      <c r="C19" s="406"/>
      <c r="D19" s="406"/>
      <c r="E19" s="65">
        <f t="shared" si="0"/>
        <v>102</v>
      </c>
      <c r="F19" s="81">
        <v>5</v>
      </c>
      <c r="G19" s="81">
        <v>28</v>
      </c>
      <c r="H19" s="81">
        <v>19</v>
      </c>
      <c r="I19" s="81">
        <v>41</v>
      </c>
      <c r="J19" s="81">
        <v>9</v>
      </c>
      <c r="K19" s="81">
        <v>0</v>
      </c>
    </row>
    <row r="20" spans="1:11" ht="28.5" customHeight="1" x14ac:dyDescent="0.2">
      <c r="A20" s="403" t="s">
        <v>53</v>
      </c>
      <c r="B20" s="406"/>
      <c r="C20" s="406"/>
      <c r="D20" s="406"/>
      <c r="E20" s="65">
        <f t="shared" si="0"/>
        <v>8</v>
      </c>
      <c r="F20" s="81">
        <v>3</v>
      </c>
      <c r="G20" s="81">
        <v>4</v>
      </c>
      <c r="H20" s="81">
        <v>0</v>
      </c>
      <c r="I20" s="81">
        <v>0</v>
      </c>
      <c r="J20" s="81">
        <v>1</v>
      </c>
      <c r="K20" s="81">
        <v>0</v>
      </c>
    </row>
    <row r="21" spans="1:11" ht="17.25" customHeight="1" x14ac:dyDescent="0.2">
      <c r="A21" s="405" t="s">
        <v>136</v>
      </c>
      <c r="B21" s="406"/>
      <c r="C21" s="406"/>
      <c r="D21" s="406"/>
      <c r="E21" s="65">
        <f t="shared" si="0"/>
        <v>441</v>
      </c>
      <c r="F21" s="81">
        <v>26</v>
      </c>
      <c r="G21" s="81">
        <v>95</v>
      </c>
      <c r="H21" s="81">
        <v>92</v>
      </c>
      <c r="I21" s="81">
        <v>145</v>
      </c>
      <c r="J21" s="81">
        <v>77</v>
      </c>
      <c r="K21" s="81">
        <v>6</v>
      </c>
    </row>
    <row r="22" spans="1:11" ht="17.25" customHeight="1" x14ac:dyDescent="0.2">
      <c r="A22" s="405" t="s">
        <v>137</v>
      </c>
      <c r="B22" s="406"/>
      <c r="C22" s="406"/>
      <c r="D22" s="406"/>
      <c r="E22" s="65">
        <f t="shared" si="0"/>
        <v>587</v>
      </c>
      <c r="F22" s="81">
        <v>31</v>
      </c>
      <c r="G22" s="81">
        <v>141</v>
      </c>
      <c r="H22" s="81">
        <v>80</v>
      </c>
      <c r="I22" s="81">
        <v>174</v>
      </c>
      <c r="J22" s="81">
        <v>157</v>
      </c>
      <c r="K22" s="81">
        <v>4</v>
      </c>
    </row>
    <row r="23" spans="1:11" ht="17.25" customHeight="1" x14ac:dyDescent="0.2">
      <c r="A23" s="335"/>
      <c r="B23" s="335"/>
      <c r="C23" s="335"/>
      <c r="D23" s="335"/>
      <c r="E23" s="61"/>
      <c r="F23" s="61"/>
      <c r="G23" s="61"/>
      <c r="H23" s="61"/>
      <c r="I23" s="61"/>
      <c r="J23" s="61"/>
      <c r="K23" s="61"/>
    </row>
    <row r="24" spans="1:11" ht="11.25" customHeight="1" x14ac:dyDescent="0.2">
      <c r="A24" s="71"/>
      <c r="B24" s="71"/>
      <c r="C24" s="71"/>
      <c r="D24" s="71"/>
      <c r="E24" s="71"/>
      <c r="F24" s="71"/>
      <c r="G24" s="71"/>
      <c r="H24" s="71"/>
      <c r="I24" s="71"/>
      <c r="J24" s="71"/>
      <c r="K24" s="234"/>
    </row>
    <row r="25" spans="1:11" ht="11.25" customHeight="1" x14ac:dyDescent="0.2">
      <c r="A25" s="73" t="s">
        <v>154</v>
      </c>
      <c r="C25" s="73"/>
      <c r="D25" s="73" t="s">
        <v>169</v>
      </c>
      <c r="E25" s="73"/>
      <c r="F25" s="73"/>
      <c r="G25" s="73"/>
      <c r="H25" s="73"/>
      <c r="I25" s="73"/>
      <c r="J25" s="73"/>
      <c r="K25" s="73"/>
    </row>
    <row r="26" spans="1:11" ht="11.25" customHeight="1" x14ac:dyDescent="0.2">
      <c r="A26" s="73" t="s">
        <v>144</v>
      </c>
      <c r="B26" s="73"/>
      <c r="C26" s="71"/>
      <c r="D26" s="381" t="s">
        <v>230</v>
      </c>
      <c r="E26" s="463"/>
      <c r="F26" s="463"/>
      <c r="G26" s="463"/>
      <c r="H26" s="463"/>
      <c r="I26" s="463"/>
      <c r="J26" s="463"/>
      <c r="K26" s="463"/>
    </row>
    <row r="27" spans="1:11" hidden="1" x14ac:dyDescent="0.2">
      <c r="A27" s="74" t="s">
        <v>153</v>
      </c>
    </row>
  </sheetData>
  <mergeCells count="21">
    <mergeCell ref="A19:D19"/>
    <mergeCell ref="A17:D17"/>
    <mergeCell ref="D26:K26"/>
    <mergeCell ref="A20:D20"/>
    <mergeCell ref="A23:D23"/>
    <mergeCell ref="A22:D22"/>
    <mergeCell ref="A21:D21"/>
    <mergeCell ref="J2:K2"/>
    <mergeCell ref="A12:D12"/>
    <mergeCell ref="A14:D14"/>
    <mergeCell ref="A18:D18"/>
    <mergeCell ref="A16:D16"/>
    <mergeCell ref="A8:D8"/>
    <mergeCell ref="A10:D10"/>
    <mergeCell ref="A11:D11"/>
    <mergeCell ref="A15:D15"/>
    <mergeCell ref="A2:I2"/>
    <mergeCell ref="A3:I3"/>
    <mergeCell ref="A4:I4"/>
    <mergeCell ref="A5:I5"/>
    <mergeCell ref="A13:D13"/>
  </mergeCells>
  <hyperlinks>
    <hyperlink ref="J2:K2" location="Índice!A1" tooltip="Ir a Índice" display="Índice!A1"/>
  </hyperlinks>
  <pageMargins left="0.78740157480314965" right="0.59055118110236204" top="0.91666666666666663" bottom="0.86614173228346458" header="0" footer="0.39370078740157499"/>
  <pageSetup orientation="portrait" r:id="rId1"/>
  <headerFooter alignWithMargins="0">
    <oddHeader>&amp;L&amp;"Arial,Negrita"&amp;12&amp;K000080INEGI. Anuario estadístico y geográfico de Veracruz de Ignacio de la Llave 2014. 
Componente Salud.</oddHeader>
    <oddFooter>&amp;R&amp;P/&amp;N</oddFooter>
  </headerFooter>
  <ignoredErrors>
    <ignoredError sqref="F10:K1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P224"/>
  <sheetViews>
    <sheetView view="pageLayout" zoomScaleNormal="100" workbookViewId="0">
      <selection activeCell="D6" sqref="D6"/>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20.1640625" style="46" customWidth="1"/>
    <col min="5" max="5" width="14.6640625" style="47" customWidth="1"/>
    <col min="6" max="6" width="13" style="46" customWidth="1"/>
    <col min="7" max="7" width="2.33203125" style="75" hidden="1" customWidth="1"/>
    <col min="8" max="8" width="14.1640625" style="46" customWidth="1"/>
    <col min="9" max="9" width="15.6640625" style="46" customWidth="1"/>
    <col min="10" max="10" width="14.1640625" style="46" customWidth="1"/>
    <col min="11" max="11" width="14.5" style="46" customWidth="1"/>
    <col min="12" max="16384" width="0" style="46" hidden="1"/>
  </cols>
  <sheetData>
    <row r="1" spans="1:16" ht="11.25" customHeight="1" x14ac:dyDescent="0.2"/>
    <row r="2" spans="1:16" ht="12.75" customHeight="1" x14ac:dyDescent="0.2">
      <c r="A2" s="327" t="s">
        <v>299</v>
      </c>
      <c r="B2" s="352"/>
      <c r="C2" s="352"/>
      <c r="D2" s="352"/>
      <c r="E2" s="352"/>
      <c r="F2" s="352"/>
      <c r="G2" s="352"/>
      <c r="H2" s="352"/>
      <c r="I2" s="352"/>
      <c r="J2" s="352"/>
      <c r="K2" s="41" t="s">
        <v>146</v>
      </c>
      <c r="L2" s="46" t="s">
        <v>153</v>
      </c>
      <c r="M2" s="1"/>
    </row>
    <row r="3" spans="1:16" ht="12.75" customHeight="1" x14ac:dyDescent="0.2">
      <c r="A3" s="327" t="s">
        <v>750</v>
      </c>
      <c r="B3" s="352"/>
      <c r="C3" s="352"/>
      <c r="D3" s="352"/>
      <c r="E3" s="352"/>
      <c r="F3" s="352"/>
      <c r="G3" s="352"/>
      <c r="H3" s="352"/>
      <c r="I3" s="352"/>
      <c r="J3" s="352"/>
      <c r="M3" s="1"/>
    </row>
    <row r="4" spans="1:16" ht="12.75" customHeight="1" x14ac:dyDescent="0.2">
      <c r="A4" s="327" t="s">
        <v>853</v>
      </c>
      <c r="B4" s="352"/>
      <c r="C4" s="352"/>
      <c r="D4" s="352"/>
      <c r="E4" s="352"/>
      <c r="F4" s="352"/>
      <c r="G4" s="352"/>
      <c r="H4" s="352"/>
      <c r="I4" s="352"/>
      <c r="J4" s="352"/>
      <c r="M4" s="2"/>
    </row>
    <row r="5" spans="1:16" ht="12.75" customHeight="1" x14ac:dyDescent="0.2">
      <c r="A5" s="328" t="s">
        <v>855</v>
      </c>
      <c r="B5" s="353"/>
      <c r="C5" s="353"/>
      <c r="D5" s="353"/>
      <c r="E5" s="353"/>
      <c r="F5" s="353"/>
      <c r="G5" s="353"/>
      <c r="H5" s="353"/>
      <c r="I5" s="353"/>
      <c r="J5" s="353"/>
    </row>
    <row r="6" spans="1:16" x14ac:dyDescent="0.2">
      <c r="A6" s="52"/>
      <c r="B6" s="52"/>
      <c r="C6" s="52"/>
      <c r="D6" s="52"/>
      <c r="E6" s="53"/>
      <c r="F6" s="53"/>
      <c r="G6" s="78"/>
      <c r="H6" s="53"/>
      <c r="I6" s="53"/>
      <c r="J6" s="52"/>
      <c r="K6" s="54"/>
    </row>
    <row r="7" spans="1:16" ht="1.5" customHeight="1" x14ac:dyDescent="0.2"/>
    <row r="8" spans="1:16" ht="11.25" customHeight="1" x14ac:dyDescent="0.2">
      <c r="A8" s="330" t="s">
        <v>150</v>
      </c>
      <c r="B8" s="354"/>
      <c r="C8" s="354"/>
      <c r="D8" s="354"/>
      <c r="E8" s="55" t="s">
        <v>172</v>
      </c>
      <c r="F8" s="59" t="s">
        <v>856</v>
      </c>
      <c r="G8" s="60"/>
      <c r="H8" s="58" t="s">
        <v>159</v>
      </c>
      <c r="I8" s="59" t="s">
        <v>726</v>
      </c>
      <c r="J8" s="58" t="s">
        <v>160</v>
      </c>
      <c r="K8" s="59" t="s">
        <v>725</v>
      </c>
    </row>
    <row r="9" spans="1:16" ht="1.5" customHeight="1" x14ac:dyDescent="0.2">
      <c r="A9" s="54"/>
      <c r="B9" s="54"/>
      <c r="C9" s="54"/>
      <c r="D9" s="54"/>
      <c r="E9" s="61"/>
      <c r="F9" s="61"/>
      <c r="G9" s="78"/>
      <c r="H9" s="61"/>
      <c r="I9" s="61"/>
      <c r="J9" s="54"/>
      <c r="K9" s="54"/>
    </row>
    <row r="10" spans="1:16" ht="11.25" customHeight="1" x14ac:dyDescent="0.2">
      <c r="A10" s="62"/>
      <c r="B10" s="62"/>
      <c r="C10" s="62"/>
      <c r="D10" s="62"/>
      <c r="E10" s="63"/>
      <c r="F10" s="63"/>
      <c r="G10" s="79"/>
      <c r="H10" s="63"/>
      <c r="I10" s="63"/>
      <c r="J10" s="62"/>
      <c r="K10" s="62"/>
    </row>
    <row r="11" spans="1:16" ht="12" customHeight="1" x14ac:dyDescent="0.2">
      <c r="A11" s="332" t="s">
        <v>141</v>
      </c>
      <c r="B11" s="333"/>
      <c r="C11" s="333"/>
      <c r="D11" s="333"/>
      <c r="E11" s="80">
        <f t="shared" ref="E11:E42" si="0">SUM(F11:K11)</f>
        <v>3335241</v>
      </c>
      <c r="F11" s="65">
        <f>SUM(F12:F121)</f>
        <v>2523481</v>
      </c>
      <c r="G11" s="65"/>
      <c r="H11" s="65">
        <f>SUM(H12:H121)</f>
        <v>489468</v>
      </c>
      <c r="I11" s="65">
        <v>223194</v>
      </c>
      <c r="J11" s="65">
        <v>26682</v>
      </c>
      <c r="K11" s="65">
        <v>72416</v>
      </c>
    </row>
    <row r="12" spans="1:16" ht="23.25" customHeight="1" x14ac:dyDescent="0.2">
      <c r="A12" s="334" t="s">
        <v>408</v>
      </c>
      <c r="B12" s="334"/>
      <c r="C12" s="334"/>
      <c r="D12" s="334"/>
      <c r="E12" s="80">
        <f t="shared" si="0"/>
        <v>7325</v>
      </c>
      <c r="F12" s="81">
        <v>7325</v>
      </c>
      <c r="G12" s="81"/>
      <c r="H12" s="81">
        <v>0</v>
      </c>
      <c r="I12" s="72" t="s">
        <v>688</v>
      </c>
      <c r="J12" s="72" t="s">
        <v>688</v>
      </c>
      <c r="K12" s="72" t="s">
        <v>688</v>
      </c>
      <c r="M12" s="82"/>
      <c r="N12" s="82"/>
      <c r="O12" s="82"/>
      <c r="P12" s="82"/>
    </row>
    <row r="13" spans="1:16" ht="11.25" customHeight="1" x14ac:dyDescent="0.2">
      <c r="A13" s="348" t="s">
        <v>409</v>
      </c>
      <c r="B13" s="348"/>
      <c r="C13" s="348"/>
      <c r="D13" s="348"/>
      <c r="E13" s="298">
        <f t="shared" si="0"/>
        <v>74196</v>
      </c>
      <c r="F13" s="297">
        <v>62717</v>
      </c>
      <c r="G13" s="300"/>
      <c r="H13" s="297">
        <v>11479</v>
      </c>
      <c r="I13" s="299" t="s">
        <v>688</v>
      </c>
      <c r="J13" s="299" t="s">
        <v>688</v>
      </c>
      <c r="K13" s="299" t="s">
        <v>688</v>
      </c>
      <c r="M13" s="82"/>
      <c r="N13" s="82"/>
      <c r="O13" s="82"/>
      <c r="P13" s="82"/>
    </row>
    <row r="14" spans="1:16" ht="11.25" customHeight="1" x14ac:dyDescent="0.2">
      <c r="A14" s="348" t="s">
        <v>410</v>
      </c>
      <c r="B14" s="348"/>
      <c r="C14" s="348"/>
      <c r="D14" s="348"/>
      <c r="E14" s="298">
        <f t="shared" si="0"/>
        <v>1349</v>
      </c>
      <c r="F14" s="297">
        <v>1349</v>
      </c>
      <c r="G14" s="300"/>
      <c r="H14" s="297">
        <v>0</v>
      </c>
      <c r="I14" s="299" t="s">
        <v>688</v>
      </c>
      <c r="J14" s="299" t="s">
        <v>688</v>
      </c>
      <c r="K14" s="299" t="s">
        <v>688</v>
      </c>
      <c r="M14" s="82"/>
      <c r="N14" s="82"/>
      <c r="O14" s="82"/>
      <c r="P14" s="82"/>
    </row>
    <row r="15" spans="1:16" ht="11.25" customHeight="1" x14ac:dyDescent="0.2">
      <c r="A15" s="348" t="s">
        <v>411</v>
      </c>
      <c r="B15" s="348"/>
      <c r="C15" s="348"/>
      <c r="D15" s="348"/>
      <c r="E15" s="298">
        <f t="shared" si="0"/>
        <v>2996</v>
      </c>
      <c r="F15" s="297">
        <v>2996</v>
      </c>
      <c r="G15" s="300"/>
      <c r="H15" s="297">
        <v>0</v>
      </c>
      <c r="I15" s="299" t="s">
        <v>688</v>
      </c>
      <c r="J15" s="299" t="s">
        <v>688</v>
      </c>
      <c r="K15" s="299" t="s">
        <v>688</v>
      </c>
      <c r="M15" s="82"/>
      <c r="N15" s="82"/>
      <c r="O15" s="82"/>
      <c r="P15" s="82"/>
    </row>
    <row r="16" spans="1:16" ht="11.25" customHeight="1" x14ac:dyDescent="0.2">
      <c r="A16" s="348" t="s">
        <v>413</v>
      </c>
      <c r="B16" s="348"/>
      <c r="C16" s="348"/>
      <c r="D16" s="348"/>
      <c r="E16" s="298">
        <f t="shared" si="0"/>
        <v>16235</v>
      </c>
      <c r="F16" s="297">
        <v>14382</v>
      </c>
      <c r="G16" s="300"/>
      <c r="H16" s="297">
        <v>1853</v>
      </c>
      <c r="I16" s="299" t="s">
        <v>688</v>
      </c>
      <c r="J16" s="299" t="s">
        <v>688</v>
      </c>
      <c r="K16" s="299" t="s">
        <v>688</v>
      </c>
      <c r="M16" s="82"/>
      <c r="N16" s="82"/>
      <c r="O16" s="82"/>
      <c r="P16" s="82"/>
    </row>
    <row r="17" spans="1:16" ht="11.25" customHeight="1" x14ac:dyDescent="0.2">
      <c r="A17" s="348" t="s">
        <v>414</v>
      </c>
      <c r="B17" s="348"/>
      <c r="C17" s="348"/>
      <c r="D17" s="348"/>
      <c r="E17" s="298">
        <f t="shared" si="0"/>
        <v>13042</v>
      </c>
      <c r="F17" s="297">
        <v>9080</v>
      </c>
      <c r="G17" s="300"/>
      <c r="H17" s="297">
        <v>3962</v>
      </c>
      <c r="I17" s="299" t="s">
        <v>688</v>
      </c>
      <c r="J17" s="299" t="s">
        <v>688</v>
      </c>
      <c r="K17" s="299" t="s">
        <v>688</v>
      </c>
      <c r="M17" s="82"/>
      <c r="N17" s="82"/>
      <c r="O17" s="82"/>
      <c r="P17" s="82"/>
    </row>
    <row r="18" spans="1:16" ht="22.5" customHeight="1" x14ac:dyDescent="0.2">
      <c r="A18" s="347" t="s">
        <v>416</v>
      </c>
      <c r="B18" s="348"/>
      <c r="C18" s="348"/>
      <c r="D18" s="348"/>
      <c r="E18" s="298">
        <f t="shared" si="0"/>
        <v>5846</v>
      </c>
      <c r="F18" s="297">
        <v>5846</v>
      </c>
      <c r="G18" s="300"/>
      <c r="H18" s="297">
        <v>0</v>
      </c>
      <c r="I18" s="299" t="s">
        <v>688</v>
      </c>
      <c r="J18" s="299" t="s">
        <v>688</v>
      </c>
      <c r="K18" s="299" t="s">
        <v>688</v>
      </c>
      <c r="M18" s="82"/>
      <c r="N18" s="82"/>
      <c r="O18" s="82"/>
      <c r="P18" s="82"/>
    </row>
    <row r="19" spans="1:16" ht="11.25" customHeight="1" x14ac:dyDescent="0.2">
      <c r="A19" s="348" t="s">
        <v>417</v>
      </c>
      <c r="B19" s="348"/>
      <c r="C19" s="348"/>
      <c r="D19" s="348"/>
      <c r="E19" s="298">
        <f t="shared" si="0"/>
        <v>6482</v>
      </c>
      <c r="F19" s="297">
        <v>4627</v>
      </c>
      <c r="G19" s="300"/>
      <c r="H19" s="297">
        <v>1855</v>
      </c>
      <c r="I19" s="299" t="s">
        <v>688</v>
      </c>
      <c r="J19" s="299" t="s">
        <v>688</v>
      </c>
      <c r="K19" s="299" t="s">
        <v>688</v>
      </c>
      <c r="M19" s="82"/>
      <c r="N19" s="82"/>
      <c r="O19" s="82"/>
      <c r="P19" s="82"/>
    </row>
    <row r="20" spans="1:16" ht="11.25" customHeight="1" x14ac:dyDescent="0.2">
      <c r="A20" s="348" t="s">
        <v>418</v>
      </c>
      <c r="B20" s="348"/>
      <c r="C20" s="348"/>
      <c r="D20" s="348"/>
      <c r="E20" s="298">
        <f t="shared" si="0"/>
        <v>16405</v>
      </c>
      <c r="F20" s="297">
        <v>13215</v>
      </c>
      <c r="G20" s="300"/>
      <c r="H20" s="297">
        <v>3190</v>
      </c>
      <c r="I20" s="299" t="s">
        <v>688</v>
      </c>
      <c r="J20" s="299" t="s">
        <v>688</v>
      </c>
      <c r="K20" s="299" t="s">
        <v>688</v>
      </c>
      <c r="M20" s="82"/>
      <c r="N20" s="82"/>
      <c r="O20" s="82"/>
      <c r="P20" s="82"/>
    </row>
    <row r="21" spans="1:16" ht="11.25" customHeight="1" x14ac:dyDescent="0.2">
      <c r="A21" s="348" t="s">
        <v>419</v>
      </c>
      <c r="B21" s="348"/>
      <c r="C21" s="348"/>
      <c r="D21" s="348"/>
      <c r="E21" s="298">
        <f t="shared" si="0"/>
        <v>9349</v>
      </c>
      <c r="F21" s="297">
        <v>9349</v>
      </c>
      <c r="G21" s="300"/>
      <c r="H21" s="297">
        <v>0</v>
      </c>
      <c r="I21" s="299" t="s">
        <v>688</v>
      </c>
      <c r="J21" s="299" t="s">
        <v>688</v>
      </c>
      <c r="K21" s="299" t="s">
        <v>688</v>
      </c>
      <c r="M21" s="83"/>
      <c r="N21" s="82"/>
      <c r="O21" s="82"/>
      <c r="P21" s="82"/>
    </row>
    <row r="22" spans="1:16" ht="11.25" customHeight="1" x14ac:dyDescent="0.2">
      <c r="A22" s="348" t="s">
        <v>420</v>
      </c>
      <c r="B22" s="348"/>
      <c r="C22" s="348"/>
      <c r="D22" s="348"/>
      <c r="E22" s="298">
        <f t="shared" si="0"/>
        <v>9519</v>
      </c>
      <c r="F22" s="297">
        <v>9519</v>
      </c>
      <c r="G22" s="300"/>
      <c r="H22" s="297">
        <v>0</v>
      </c>
      <c r="I22" s="299" t="s">
        <v>688</v>
      </c>
      <c r="J22" s="299" t="s">
        <v>688</v>
      </c>
      <c r="K22" s="299" t="s">
        <v>688</v>
      </c>
      <c r="M22" s="82"/>
      <c r="N22" s="82"/>
      <c r="O22" s="82"/>
      <c r="P22" s="82"/>
    </row>
    <row r="23" spans="1:16" ht="11.25" customHeight="1" x14ac:dyDescent="0.2">
      <c r="A23" s="348" t="s">
        <v>421</v>
      </c>
      <c r="B23" s="348"/>
      <c r="C23" s="348"/>
      <c r="D23" s="348"/>
      <c r="E23" s="298">
        <f t="shared" si="0"/>
        <v>12234</v>
      </c>
      <c r="F23" s="297">
        <v>12234</v>
      </c>
      <c r="G23" s="300"/>
      <c r="H23" s="297">
        <v>0</v>
      </c>
      <c r="I23" s="299" t="s">
        <v>688</v>
      </c>
      <c r="J23" s="299" t="s">
        <v>688</v>
      </c>
      <c r="K23" s="299" t="s">
        <v>688</v>
      </c>
      <c r="M23" s="82"/>
      <c r="N23" s="82"/>
      <c r="O23" s="82"/>
      <c r="P23" s="82"/>
    </row>
    <row r="24" spans="1:16" ht="11.25" customHeight="1" x14ac:dyDescent="0.2">
      <c r="A24" s="348" t="s">
        <v>426</v>
      </c>
      <c r="B24" s="348"/>
      <c r="C24" s="348"/>
      <c r="D24" s="348"/>
      <c r="E24" s="298">
        <f t="shared" si="0"/>
        <v>13004</v>
      </c>
      <c r="F24" s="297">
        <v>13004</v>
      </c>
      <c r="G24" s="300"/>
      <c r="H24" s="297">
        <v>0</v>
      </c>
      <c r="I24" s="299" t="s">
        <v>688</v>
      </c>
      <c r="J24" s="299" t="s">
        <v>688</v>
      </c>
      <c r="K24" s="299" t="s">
        <v>688</v>
      </c>
      <c r="M24" s="82"/>
      <c r="N24" s="82"/>
      <c r="O24" s="82"/>
      <c r="P24" s="82"/>
    </row>
    <row r="25" spans="1:16" ht="11.25" customHeight="1" x14ac:dyDescent="0.2">
      <c r="A25" s="348" t="s">
        <v>428</v>
      </c>
      <c r="B25" s="348"/>
      <c r="C25" s="348"/>
      <c r="D25" s="348"/>
      <c r="E25" s="298">
        <f t="shared" si="0"/>
        <v>354</v>
      </c>
      <c r="F25" s="297">
        <v>0</v>
      </c>
      <c r="G25" s="300"/>
      <c r="H25" s="297">
        <v>354</v>
      </c>
      <c r="I25" s="299" t="s">
        <v>688</v>
      </c>
      <c r="J25" s="299" t="s">
        <v>688</v>
      </c>
      <c r="K25" s="299" t="s">
        <v>688</v>
      </c>
      <c r="M25" s="82"/>
      <c r="N25" s="82"/>
      <c r="O25" s="82"/>
      <c r="P25" s="82"/>
    </row>
    <row r="26" spans="1:16" ht="11.25" customHeight="1" x14ac:dyDescent="0.2">
      <c r="A26" s="348" t="s">
        <v>430</v>
      </c>
      <c r="B26" s="348"/>
      <c r="C26" s="348"/>
      <c r="D26" s="348"/>
      <c r="E26" s="298">
        <f t="shared" si="0"/>
        <v>17126</v>
      </c>
      <c r="F26" s="297">
        <v>17126</v>
      </c>
      <c r="G26" s="300"/>
      <c r="H26" s="297">
        <v>0</v>
      </c>
      <c r="I26" s="299" t="s">
        <v>688</v>
      </c>
      <c r="J26" s="299" t="s">
        <v>688</v>
      </c>
      <c r="K26" s="299" t="s">
        <v>688</v>
      </c>
      <c r="M26" s="82"/>
      <c r="N26" s="82"/>
      <c r="O26" s="82"/>
      <c r="P26" s="82"/>
    </row>
    <row r="27" spans="1:16" ht="11.25" customHeight="1" x14ac:dyDescent="0.2">
      <c r="A27" s="348" t="s">
        <v>431</v>
      </c>
      <c r="B27" s="348"/>
      <c r="C27" s="348"/>
      <c r="D27" s="348"/>
      <c r="E27" s="298">
        <f t="shared" si="0"/>
        <v>826</v>
      </c>
      <c r="F27" s="297">
        <v>0</v>
      </c>
      <c r="G27" s="300"/>
      <c r="H27" s="297">
        <v>826</v>
      </c>
      <c r="I27" s="299" t="s">
        <v>688</v>
      </c>
      <c r="J27" s="299" t="s">
        <v>688</v>
      </c>
      <c r="K27" s="299" t="s">
        <v>688</v>
      </c>
      <c r="M27" s="82"/>
      <c r="N27" s="82"/>
      <c r="O27" s="82"/>
      <c r="P27" s="82"/>
    </row>
    <row r="28" spans="1:16" ht="11.25" customHeight="1" x14ac:dyDescent="0.2">
      <c r="A28" s="348" t="s">
        <v>432</v>
      </c>
      <c r="B28" s="348"/>
      <c r="C28" s="348"/>
      <c r="D28" s="348"/>
      <c r="E28" s="298">
        <f t="shared" si="0"/>
        <v>148259</v>
      </c>
      <c r="F28" s="297">
        <v>142526</v>
      </c>
      <c r="G28" s="300"/>
      <c r="H28" s="297">
        <v>5733</v>
      </c>
      <c r="I28" s="299" t="s">
        <v>688</v>
      </c>
      <c r="J28" s="299" t="s">
        <v>688</v>
      </c>
      <c r="K28" s="299" t="s">
        <v>688</v>
      </c>
      <c r="M28" s="82"/>
      <c r="N28" s="82"/>
      <c r="O28" s="82"/>
      <c r="P28" s="82"/>
    </row>
    <row r="29" spans="1:16" ht="11.25" customHeight="1" x14ac:dyDescent="0.2">
      <c r="A29" s="348" t="s">
        <v>435</v>
      </c>
      <c r="B29" s="348"/>
      <c r="C29" s="348"/>
      <c r="D29" s="348"/>
      <c r="E29" s="298">
        <f t="shared" si="0"/>
        <v>38320</v>
      </c>
      <c r="F29" s="297">
        <v>34856</v>
      </c>
      <c r="G29" s="300"/>
      <c r="H29" s="297">
        <v>3464</v>
      </c>
      <c r="I29" s="299" t="s">
        <v>688</v>
      </c>
      <c r="J29" s="299" t="s">
        <v>688</v>
      </c>
      <c r="K29" s="299" t="s">
        <v>688</v>
      </c>
      <c r="M29" s="82"/>
      <c r="N29" s="82"/>
      <c r="O29" s="82"/>
      <c r="P29" s="82"/>
    </row>
    <row r="30" spans="1:16" ht="11.25" customHeight="1" x14ac:dyDescent="0.2">
      <c r="A30" s="348" t="s">
        <v>436</v>
      </c>
      <c r="B30" s="348"/>
      <c r="C30" s="348"/>
      <c r="D30" s="348"/>
      <c r="E30" s="298">
        <f t="shared" si="0"/>
        <v>21112</v>
      </c>
      <c r="F30" s="297">
        <v>21112</v>
      </c>
      <c r="G30" s="300"/>
      <c r="H30" s="297">
        <v>0</v>
      </c>
      <c r="I30" s="299" t="s">
        <v>688</v>
      </c>
      <c r="J30" s="299" t="s">
        <v>688</v>
      </c>
      <c r="K30" s="299" t="s">
        <v>688</v>
      </c>
      <c r="M30" s="82"/>
      <c r="N30" s="82"/>
      <c r="O30" s="82"/>
      <c r="P30" s="82"/>
    </row>
    <row r="31" spans="1:16" ht="11.25" customHeight="1" x14ac:dyDescent="0.2">
      <c r="A31" s="348" t="s">
        <v>439</v>
      </c>
      <c r="B31" s="348"/>
      <c r="C31" s="348"/>
      <c r="D31" s="348"/>
      <c r="E31" s="298">
        <f t="shared" si="0"/>
        <v>6636</v>
      </c>
      <c r="F31" s="297">
        <v>4704</v>
      </c>
      <c r="G31" s="300"/>
      <c r="H31" s="297">
        <v>1932</v>
      </c>
      <c r="I31" s="299" t="s">
        <v>688</v>
      </c>
      <c r="J31" s="299" t="s">
        <v>688</v>
      </c>
      <c r="K31" s="299" t="s">
        <v>688</v>
      </c>
      <c r="M31" s="82"/>
      <c r="N31" s="82"/>
      <c r="O31" s="82"/>
      <c r="P31" s="82"/>
    </row>
    <row r="32" spans="1:16" ht="11.25" customHeight="1" x14ac:dyDescent="0.2">
      <c r="A32" s="348" t="s">
        <v>440</v>
      </c>
      <c r="B32" s="348"/>
      <c r="C32" s="348"/>
      <c r="D32" s="348"/>
      <c r="E32" s="298">
        <f t="shared" si="0"/>
        <v>1269</v>
      </c>
      <c r="F32" s="297">
        <v>0</v>
      </c>
      <c r="G32" s="300"/>
      <c r="H32" s="297">
        <v>1269</v>
      </c>
      <c r="I32" s="299" t="s">
        <v>688</v>
      </c>
      <c r="J32" s="299" t="s">
        <v>688</v>
      </c>
      <c r="K32" s="299" t="s">
        <v>688</v>
      </c>
      <c r="M32" s="82"/>
      <c r="N32" s="82"/>
      <c r="O32" s="82"/>
      <c r="P32" s="82"/>
    </row>
    <row r="33" spans="1:16" ht="11.25" customHeight="1" x14ac:dyDescent="0.2">
      <c r="A33" s="348" t="s">
        <v>441</v>
      </c>
      <c r="B33" s="348"/>
      <c r="C33" s="348"/>
      <c r="D33" s="348"/>
      <c r="E33" s="298">
        <f t="shared" si="0"/>
        <v>9972</v>
      </c>
      <c r="F33" s="297">
        <v>4316</v>
      </c>
      <c r="G33" s="300"/>
      <c r="H33" s="297">
        <v>5656</v>
      </c>
      <c r="I33" s="299" t="s">
        <v>688</v>
      </c>
      <c r="J33" s="299" t="s">
        <v>688</v>
      </c>
      <c r="K33" s="299" t="s">
        <v>688</v>
      </c>
      <c r="M33" s="82"/>
      <c r="N33" s="82"/>
      <c r="O33" s="82"/>
      <c r="P33" s="82"/>
    </row>
    <row r="34" spans="1:16" ht="11.25" customHeight="1" x14ac:dyDescent="0.2">
      <c r="A34" s="348" t="s">
        <v>442</v>
      </c>
      <c r="B34" s="348"/>
      <c r="C34" s="348"/>
      <c r="D34" s="348"/>
      <c r="E34" s="298">
        <f t="shared" si="0"/>
        <v>7324</v>
      </c>
      <c r="F34" s="297">
        <v>7324</v>
      </c>
      <c r="G34" s="300"/>
      <c r="H34" s="297">
        <v>0</v>
      </c>
      <c r="I34" s="299" t="s">
        <v>688</v>
      </c>
      <c r="J34" s="299" t="s">
        <v>688</v>
      </c>
      <c r="K34" s="299" t="s">
        <v>688</v>
      </c>
      <c r="M34" s="82"/>
      <c r="N34" s="82"/>
      <c r="O34" s="82"/>
      <c r="P34" s="82"/>
    </row>
    <row r="35" spans="1:16" x14ac:dyDescent="0.2">
      <c r="A35" s="348" t="s">
        <v>446</v>
      </c>
      <c r="B35" s="348"/>
      <c r="C35" s="348"/>
      <c r="D35" s="348"/>
      <c r="E35" s="298">
        <f t="shared" si="0"/>
        <v>3457</v>
      </c>
      <c r="F35" s="297">
        <v>0</v>
      </c>
      <c r="G35" s="300"/>
      <c r="H35" s="297">
        <v>3457</v>
      </c>
      <c r="I35" s="299" t="s">
        <v>688</v>
      </c>
      <c r="J35" s="299" t="s">
        <v>688</v>
      </c>
      <c r="K35" s="299" t="s">
        <v>688</v>
      </c>
      <c r="M35" s="82"/>
      <c r="N35" s="82"/>
      <c r="O35" s="82"/>
      <c r="P35" s="82"/>
    </row>
    <row r="36" spans="1:16" ht="11.25" customHeight="1" x14ac:dyDescent="0.2">
      <c r="A36" s="348" t="s">
        <v>455</v>
      </c>
      <c r="B36" s="348"/>
      <c r="C36" s="348"/>
      <c r="D36" s="348"/>
      <c r="E36" s="298">
        <f t="shared" si="0"/>
        <v>48315</v>
      </c>
      <c r="F36" s="297">
        <v>41989</v>
      </c>
      <c r="G36" s="300"/>
      <c r="H36" s="297">
        <v>6326</v>
      </c>
      <c r="I36" s="299" t="s">
        <v>688</v>
      </c>
      <c r="J36" s="299" t="s">
        <v>688</v>
      </c>
      <c r="K36" s="299" t="s">
        <v>688</v>
      </c>
      <c r="M36" s="82"/>
      <c r="N36" s="82"/>
      <c r="O36" s="82"/>
      <c r="P36" s="82"/>
    </row>
    <row r="37" spans="1:16" ht="11.25" customHeight="1" x14ac:dyDescent="0.2">
      <c r="A37" s="348" t="s">
        <v>456</v>
      </c>
      <c r="B37" s="348"/>
      <c r="C37" s="348"/>
      <c r="D37" s="348"/>
      <c r="E37" s="298">
        <f t="shared" si="0"/>
        <v>72687</v>
      </c>
      <c r="F37" s="297">
        <v>53129</v>
      </c>
      <c r="G37" s="300"/>
      <c r="H37" s="297">
        <v>19558</v>
      </c>
      <c r="I37" s="299" t="s">
        <v>688</v>
      </c>
      <c r="J37" s="299" t="s">
        <v>688</v>
      </c>
      <c r="K37" s="299" t="s">
        <v>688</v>
      </c>
      <c r="M37" s="82"/>
      <c r="N37" s="82"/>
      <c r="O37" s="82"/>
      <c r="P37" s="82"/>
    </row>
    <row r="38" spans="1:16" ht="11.25" customHeight="1" x14ac:dyDescent="0.2">
      <c r="A38" s="348" t="s">
        <v>461</v>
      </c>
      <c r="B38" s="348"/>
      <c r="C38" s="348"/>
      <c r="D38" s="348"/>
      <c r="E38" s="298">
        <f t="shared" si="0"/>
        <v>229597</v>
      </c>
      <c r="F38" s="297">
        <v>207217</v>
      </c>
      <c r="G38" s="300"/>
      <c r="H38" s="297">
        <v>22380</v>
      </c>
      <c r="I38" s="299" t="s">
        <v>688</v>
      </c>
      <c r="J38" s="299" t="s">
        <v>688</v>
      </c>
      <c r="K38" s="299" t="s">
        <v>688</v>
      </c>
      <c r="M38" s="82"/>
      <c r="N38" s="82"/>
      <c r="O38" s="82"/>
      <c r="P38" s="82"/>
    </row>
    <row r="39" spans="1:16" ht="11.25" customHeight="1" x14ac:dyDescent="0.2">
      <c r="A39" s="348" t="s">
        <v>462</v>
      </c>
      <c r="B39" s="348"/>
      <c r="C39" s="348"/>
      <c r="D39" s="348"/>
      <c r="E39" s="298">
        <f t="shared" si="0"/>
        <v>66679</v>
      </c>
      <c r="F39" s="297">
        <v>56989</v>
      </c>
      <c r="G39" s="300"/>
      <c r="H39" s="297">
        <v>9690</v>
      </c>
      <c r="I39" s="299" t="s">
        <v>688</v>
      </c>
      <c r="J39" s="299" t="s">
        <v>688</v>
      </c>
      <c r="K39" s="299" t="s">
        <v>688</v>
      </c>
      <c r="M39" s="82"/>
      <c r="N39" s="82"/>
      <c r="O39" s="82"/>
      <c r="P39" s="82"/>
    </row>
    <row r="40" spans="1:16" ht="11.25" customHeight="1" x14ac:dyDescent="0.2">
      <c r="A40" s="348" t="s">
        <v>465</v>
      </c>
      <c r="B40" s="348"/>
      <c r="C40" s="348"/>
      <c r="D40" s="348"/>
      <c r="E40" s="298">
        <f t="shared" si="0"/>
        <v>3766</v>
      </c>
      <c r="F40" s="297">
        <v>0</v>
      </c>
      <c r="G40" s="300"/>
      <c r="H40" s="297">
        <v>3766</v>
      </c>
      <c r="I40" s="299" t="s">
        <v>688</v>
      </c>
      <c r="J40" s="299" t="s">
        <v>688</v>
      </c>
      <c r="K40" s="299" t="s">
        <v>688</v>
      </c>
      <c r="M40" s="82"/>
      <c r="N40" s="82"/>
      <c r="O40" s="82"/>
      <c r="P40" s="82"/>
    </row>
    <row r="41" spans="1:16" ht="11.25" customHeight="1" x14ac:dyDescent="0.2">
      <c r="A41" s="348" t="s">
        <v>466</v>
      </c>
      <c r="B41" s="348"/>
      <c r="C41" s="348"/>
      <c r="D41" s="348"/>
      <c r="E41" s="298">
        <f t="shared" si="0"/>
        <v>3736</v>
      </c>
      <c r="F41" s="297">
        <v>3591</v>
      </c>
      <c r="G41" s="300"/>
      <c r="H41" s="297">
        <v>145</v>
      </c>
      <c r="I41" s="299" t="s">
        <v>688</v>
      </c>
      <c r="J41" s="299" t="s">
        <v>688</v>
      </c>
      <c r="K41" s="299" t="s">
        <v>688</v>
      </c>
      <c r="M41" s="82"/>
      <c r="N41" s="82"/>
      <c r="O41" s="82"/>
      <c r="P41" s="82"/>
    </row>
    <row r="42" spans="1:16" ht="11.25" customHeight="1" x14ac:dyDescent="0.2">
      <c r="A42" s="348" t="s">
        <v>468</v>
      </c>
      <c r="B42" s="348"/>
      <c r="C42" s="348"/>
      <c r="D42" s="348"/>
      <c r="E42" s="298">
        <f t="shared" si="0"/>
        <v>1092</v>
      </c>
      <c r="F42" s="297">
        <v>0</v>
      </c>
      <c r="G42" s="300"/>
      <c r="H42" s="297">
        <v>1092</v>
      </c>
      <c r="I42" s="299" t="s">
        <v>688</v>
      </c>
      <c r="J42" s="299" t="s">
        <v>688</v>
      </c>
      <c r="K42" s="299" t="s">
        <v>688</v>
      </c>
      <c r="M42" s="82"/>
      <c r="N42" s="82"/>
      <c r="O42" s="82"/>
      <c r="P42" s="82"/>
    </row>
    <row r="43" spans="1:16" ht="11.25" customHeight="1" x14ac:dyDescent="0.2">
      <c r="A43" s="348" t="s">
        <v>469</v>
      </c>
      <c r="B43" s="348"/>
      <c r="C43" s="348"/>
      <c r="D43" s="348"/>
      <c r="E43" s="298">
        <f t="shared" ref="E43:E65" si="1">SUM(F43:K43)</f>
        <v>5874</v>
      </c>
      <c r="F43" s="297">
        <v>5874</v>
      </c>
      <c r="G43" s="300"/>
      <c r="H43" s="297">
        <v>0</v>
      </c>
      <c r="I43" s="299" t="s">
        <v>688</v>
      </c>
      <c r="J43" s="299" t="s">
        <v>688</v>
      </c>
      <c r="K43" s="299" t="s">
        <v>688</v>
      </c>
      <c r="M43" s="82"/>
      <c r="N43" s="82"/>
      <c r="O43" s="82"/>
      <c r="P43" s="82"/>
    </row>
    <row r="44" spans="1:16" ht="11.25" customHeight="1" x14ac:dyDescent="0.2">
      <c r="A44" s="348" t="s">
        <v>470</v>
      </c>
      <c r="B44" s="348"/>
      <c r="C44" s="348"/>
      <c r="D44" s="348"/>
      <c r="E44" s="298">
        <f t="shared" si="1"/>
        <v>18563</v>
      </c>
      <c r="F44" s="297">
        <v>18563</v>
      </c>
      <c r="G44" s="300"/>
      <c r="H44" s="297">
        <v>0</v>
      </c>
      <c r="I44" s="299" t="s">
        <v>688</v>
      </c>
      <c r="J44" s="299" t="s">
        <v>688</v>
      </c>
      <c r="K44" s="299" t="s">
        <v>688</v>
      </c>
      <c r="M44" s="82"/>
      <c r="N44" s="82"/>
      <c r="O44" s="82"/>
      <c r="P44" s="82"/>
    </row>
    <row r="45" spans="1:16" ht="11.25" customHeight="1" x14ac:dyDescent="0.2">
      <c r="A45" s="348" t="s">
        <v>471</v>
      </c>
      <c r="B45" s="348"/>
      <c r="C45" s="348"/>
      <c r="D45" s="348"/>
      <c r="E45" s="298">
        <f t="shared" si="1"/>
        <v>15036</v>
      </c>
      <c r="F45" s="297">
        <v>13389</v>
      </c>
      <c r="G45" s="300"/>
      <c r="H45" s="297">
        <v>1647</v>
      </c>
      <c r="I45" s="299" t="s">
        <v>688</v>
      </c>
      <c r="J45" s="299" t="s">
        <v>688</v>
      </c>
      <c r="K45" s="299" t="s">
        <v>688</v>
      </c>
      <c r="M45" s="82"/>
      <c r="N45" s="82"/>
      <c r="O45" s="82"/>
      <c r="P45" s="82"/>
    </row>
    <row r="46" spans="1:16" ht="11.25" customHeight="1" x14ac:dyDescent="0.2">
      <c r="A46" s="348" t="s">
        <v>472</v>
      </c>
      <c r="B46" s="348"/>
      <c r="C46" s="348"/>
      <c r="D46" s="348"/>
      <c r="E46" s="298">
        <f t="shared" si="1"/>
        <v>6192</v>
      </c>
      <c r="F46" s="297">
        <v>4855</v>
      </c>
      <c r="G46" s="300"/>
      <c r="H46" s="297">
        <v>1337</v>
      </c>
      <c r="I46" s="299" t="s">
        <v>688</v>
      </c>
      <c r="J46" s="299" t="s">
        <v>688</v>
      </c>
      <c r="K46" s="299" t="s">
        <v>688</v>
      </c>
      <c r="M46" s="82"/>
      <c r="N46" s="82"/>
      <c r="O46" s="82"/>
      <c r="P46" s="82"/>
    </row>
    <row r="47" spans="1:16" ht="11.25" customHeight="1" x14ac:dyDescent="0.2">
      <c r="A47" s="348" t="s">
        <v>473</v>
      </c>
      <c r="B47" s="348"/>
      <c r="C47" s="348"/>
      <c r="D47" s="348"/>
      <c r="E47" s="298">
        <f t="shared" si="1"/>
        <v>863</v>
      </c>
      <c r="F47" s="297">
        <v>0</v>
      </c>
      <c r="G47" s="300"/>
      <c r="H47" s="297">
        <v>863</v>
      </c>
      <c r="I47" s="299" t="s">
        <v>688</v>
      </c>
      <c r="J47" s="299" t="s">
        <v>688</v>
      </c>
      <c r="K47" s="299" t="s">
        <v>688</v>
      </c>
      <c r="M47" s="82"/>
      <c r="N47" s="82"/>
      <c r="O47" s="82"/>
      <c r="P47" s="82"/>
    </row>
    <row r="48" spans="1:16" ht="11.25" customHeight="1" x14ac:dyDescent="0.2">
      <c r="A48" s="348" t="s">
        <v>476</v>
      </c>
      <c r="B48" s="348"/>
      <c r="C48" s="348"/>
      <c r="D48" s="348"/>
      <c r="E48" s="298">
        <f t="shared" si="1"/>
        <v>6068</v>
      </c>
      <c r="F48" s="297">
        <v>3724</v>
      </c>
      <c r="G48" s="300"/>
      <c r="H48" s="297">
        <v>2344</v>
      </c>
      <c r="I48" s="299" t="s">
        <v>688</v>
      </c>
      <c r="J48" s="299" t="s">
        <v>688</v>
      </c>
      <c r="K48" s="299" t="s">
        <v>688</v>
      </c>
      <c r="M48" s="82"/>
      <c r="N48" s="82"/>
      <c r="O48" s="82"/>
      <c r="P48" s="82"/>
    </row>
    <row r="49" spans="1:16" ht="11.25" customHeight="1" x14ac:dyDescent="0.2">
      <c r="A49" s="348" t="s">
        <v>477</v>
      </c>
      <c r="B49" s="348"/>
      <c r="C49" s="348"/>
      <c r="D49" s="348"/>
      <c r="E49" s="298">
        <f t="shared" si="1"/>
        <v>199</v>
      </c>
      <c r="F49" s="297">
        <v>0</v>
      </c>
      <c r="G49" s="300"/>
      <c r="H49" s="297">
        <v>199</v>
      </c>
      <c r="I49" s="299" t="s">
        <v>688</v>
      </c>
      <c r="J49" s="299" t="s">
        <v>688</v>
      </c>
      <c r="K49" s="299" t="s">
        <v>688</v>
      </c>
      <c r="M49" s="82"/>
      <c r="N49" s="82"/>
      <c r="O49" s="82"/>
      <c r="P49" s="82"/>
    </row>
    <row r="50" spans="1:16" ht="11.25" customHeight="1" x14ac:dyDescent="0.2">
      <c r="A50" s="348" t="s">
        <v>478</v>
      </c>
      <c r="B50" s="348"/>
      <c r="C50" s="348"/>
      <c r="D50" s="348"/>
      <c r="E50" s="298">
        <f t="shared" si="1"/>
        <v>29863</v>
      </c>
      <c r="F50" s="297">
        <v>26845</v>
      </c>
      <c r="G50" s="300"/>
      <c r="H50" s="297">
        <v>3018</v>
      </c>
      <c r="I50" s="299" t="s">
        <v>688</v>
      </c>
      <c r="J50" s="299" t="s">
        <v>688</v>
      </c>
      <c r="K50" s="299" t="s">
        <v>688</v>
      </c>
      <c r="M50" s="82"/>
      <c r="N50" s="82"/>
      <c r="O50" s="82"/>
      <c r="P50" s="82"/>
    </row>
    <row r="51" spans="1:16" ht="11.25" customHeight="1" x14ac:dyDescent="0.2">
      <c r="A51" s="348" t="s">
        <v>479</v>
      </c>
      <c r="B51" s="348"/>
      <c r="C51" s="348"/>
      <c r="D51" s="348"/>
      <c r="E51" s="298">
        <f t="shared" si="1"/>
        <v>1324</v>
      </c>
      <c r="F51" s="297">
        <v>0</v>
      </c>
      <c r="G51" s="300"/>
      <c r="H51" s="297">
        <v>1324</v>
      </c>
      <c r="I51" s="299" t="s">
        <v>688</v>
      </c>
      <c r="J51" s="299" t="s">
        <v>688</v>
      </c>
      <c r="K51" s="299" t="s">
        <v>688</v>
      </c>
      <c r="M51" s="82"/>
      <c r="N51" s="82"/>
      <c r="O51" s="82"/>
      <c r="P51" s="82"/>
    </row>
    <row r="52" spans="1:16" ht="11.25" customHeight="1" x14ac:dyDescent="0.2">
      <c r="A52" s="348" t="s">
        <v>480</v>
      </c>
      <c r="B52" s="348"/>
      <c r="C52" s="348"/>
      <c r="D52" s="348"/>
      <c r="E52" s="298">
        <f t="shared" si="1"/>
        <v>27025</v>
      </c>
      <c r="F52" s="297">
        <v>25198</v>
      </c>
      <c r="G52" s="300"/>
      <c r="H52" s="297">
        <v>1827</v>
      </c>
      <c r="I52" s="299" t="s">
        <v>688</v>
      </c>
      <c r="J52" s="299" t="s">
        <v>688</v>
      </c>
      <c r="K52" s="299" t="s">
        <v>688</v>
      </c>
      <c r="M52" s="82"/>
      <c r="N52" s="82"/>
      <c r="O52" s="82"/>
      <c r="P52" s="82"/>
    </row>
    <row r="53" spans="1:16" ht="11.25" customHeight="1" x14ac:dyDescent="0.2">
      <c r="A53" s="348" t="s">
        <v>484</v>
      </c>
      <c r="B53" s="348"/>
      <c r="C53" s="348"/>
      <c r="D53" s="348"/>
      <c r="E53" s="298">
        <f t="shared" si="1"/>
        <v>22202</v>
      </c>
      <c r="F53" s="297">
        <v>20536</v>
      </c>
      <c r="G53" s="300"/>
      <c r="H53" s="297">
        <v>1666</v>
      </c>
      <c r="I53" s="299" t="s">
        <v>688</v>
      </c>
      <c r="J53" s="299" t="s">
        <v>688</v>
      </c>
      <c r="K53" s="299" t="s">
        <v>688</v>
      </c>
      <c r="M53" s="82"/>
      <c r="N53" s="82"/>
      <c r="O53" s="82"/>
      <c r="P53" s="82"/>
    </row>
    <row r="54" spans="1:16" ht="11.25" customHeight="1" x14ac:dyDescent="0.2">
      <c r="A54" s="348" t="s">
        <v>487</v>
      </c>
      <c r="B54" s="348"/>
      <c r="C54" s="348"/>
      <c r="D54" s="348"/>
      <c r="E54" s="298">
        <f t="shared" si="1"/>
        <v>40906</v>
      </c>
      <c r="F54" s="297">
        <v>40906</v>
      </c>
      <c r="G54" s="300"/>
      <c r="H54" s="297">
        <v>0</v>
      </c>
      <c r="I54" s="299" t="s">
        <v>688</v>
      </c>
      <c r="J54" s="299" t="s">
        <v>688</v>
      </c>
      <c r="K54" s="299" t="s">
        <v>688</v>
      </c>
      <c r="M54" s="82"/>
      <c r="N54" s="82"/>
      <c r="O54" s="82"/>
      <c r="P54" s="82"/>
    </row>
    <row r="55" spans="1:16" ht="11.25" customHeight="1" x14ac:dyDescent="0.2">
      <c r="A55" s="348" t="s">
        <v>490</v>
      </c>
      <c r="B55" s="348"/>
      <c r="C55" s="348"/>
      <c r="D55" s="348"/>
      <c r="E55" s="298">
        <f t="shared" si="1"/>
        <v>3074</v>
      </c>
      <c r="F55" s="297">
        <v>0</v>
      </c>
      <c r="G55" s="300"/>
      <c r="H55" s="297">
        <v>3074</v>
      </c>
      <c r="I55" s="299" t="s">
        <v>688</v>
      </c>
      <c r="J55" s="299" t="s">
        <v>688</v>
      </c>
      <c r="K55" s="299" t="s">
        <v>688</v>
      </c>
      <c r="M55" s="82"/>
      <c r="N55" s="82"/>
      <c r="O55" s="82"/>
      <c r="P55" s="82"/>
    </row>
    <row r="56" spans="1:16" ht="11.25" customHeight="1" x14ac:dyDescent="0.2">
      <c r="A56" s="348" t="s">
        <v>491</v>
      </c>
      <c r="B56" s="348"/>
      <c r="C56" s="348"/>
      <c r="D56" s="348"/>
      <c r="E56" s="298">
        <f t="shared" si="1"/>
        <v>2362</v>
      </c>
      <c r="F56" s="297">
        <v>2362</v>
      </c>
      <c r="G56" s="300"/>
      <c r="H56" s="297">
        <v>0</v>
      </c>
      <c r="I56" s="299" t="s">
        <v>688</v>
      </c>
      <c r="J56" s="299" t="s">
        <v>688</v>
      </c>
      <c r="K56" s="299" t="s">
        <v>688</v>
      </c>
      <c r="M56" s="82"/>
      <c r="N56" s="82"/>
      <c r="O56" s="82"/>
      <c r="P56" s="82"/>
    </row>
    <row r="57" spans="1:16" ht="11.25" customHeight="1" x14ac:dyDescent="0.2">
      <c r="A57" s="348" t="s">
        <v>492</v>
      </c>
      <c r="B57" s="348"/>
      <c r="C57" s="348"/>
      <c r="D57" s="348"/>
      <c r="E57" s="298">
        <f t="shared" si="1"/>
        <v>15375</v>
      </c>
      <c r="F57" s="297">
        <v>15375</v>
      </c>
      <c r="G57" s="300"/>
      <c r="H57" s="297">
        <v>0</v>
      </c>
      <c r="I57" s="299" t="s">
        <v>688</v>
      </c>
      <c r="J57" s="299" t="s">
        <v>688</v>
      </c>
      <c r="K57" s="299" t="s">
        <v>688</v>
      </c>
      <c r="M57" s="82"/>
      <c r="N57" s="82"/>
      <c r="O57" s="82"/>
      <c r="P57" s="82"/>
    </row>
    <row r="58" spans="1:16" ht="11.25" customHeight="1" x14ac:dyDescent="0.2">
      <c r="A58" s="348" t="s">
        <v>495</v>
      </c>
      <c r="B58" s="348"/>
      <c r="C58" s="348"/>
      <c r="D58" s="348"/>
      <c r="E58" s="298">
        <f t="shared" si="1"/>
        <v>23917</v>
      </c>
      <c r="F58" s="297">
        <v>22012</v>
      </c>
      <c r="G58" s="300"/>
      <c r="H58" s="297">
        <v>1905</v>
      </c>
      <c r="I58" s="299" t="s">
        <v>688</v>
      </c>
      <c r="J58" s="299" t="s">
        <v>688</v>
      </c>
      <c r="K58" s="299" t="s">
        <v>688</v>
      </c>
      <c r="M58" s="82"/>
      <c r="N58" s="82"/>
      <c r="O58" s="82"/>
      <c r="P58" s="82"/>
    </row>
    <row r="59" spans="1:16" ht="11.25" customHeight="1" x14ac:dyDescent="0.2">
      <c r="A59" s="348" t="s">
        <v>498</v>
      </c>
      <c r="B59" s="348"/>
      <c r="C59" s="348"/>
      <c r="D59" s="348"/>
      <c r="E59" s="298">
        <f t="shared" si="1"/>
        <v>4757</v>
      </c>
      <c r="F59" s="297">
        <v>4757</v>
      </c>
      <c r="G59" s="300"/>
      <c r="H59" s="297">
        <v>0</v>
      </c>
      <c r="I59" s="299" t="s">
        <v>688</v>
      </c>
      <c r="J59" s="299" t="s">
        <v>688</v>
      </c>
      <c r="K59" s="299" t="s">
        <v>688</v>
      </c>
      <c r="M59" s="82"/>
      <c r="N59" s="82"/>
      <c r="O59" s="82"/>
      <c r="P59" s="82"/>
    </row>
    <row r="60" spans="1:16" ht="11.25" customHeight="1" x14ac:dyDescent="0.2">
      <c r="A60" s="348" t="s">
        <v>499</v>
      </c>
      <c r="B60" s="348"/>
      <c r="C60" s="348"/>
      <c r="D60" s="348"/>
      <c r="E60" s="298">
        <f t="shared" si="1"/>
        <v>1027</v>
      </c>
      <c r="F60" s="297">
        <v>0</v>
      </c>
      <c r="G60" s="300"/>
      <c r="H60" s="297">
        <v>1027</v>
      </c>
      <c r="I60" s="299" t="s">
        <v>688</v>
      </c>
      <c r="J60" s="299" t="s">
        <v>688</v>
      </c>
      <c r="K60" s="299" t="s">
        <v>688</v>
      </c>
      <c r="M60" s="82"/>
      <c r="N60" s="82"/>
      <c r="O60" s="82"/>
      <c r="P60" s="82"/>
    </row>
    <row r="61" spans="1:16" ht="11.25" customHeight="1" x14ac:dyDescent="0.2">
      <c r="A61" s="348" t="s">
        <v>500</v>
      </c>
      <c r="B61" s="348"/>
      <c r="C61" s="348"/>
      <c r="D61" s="348"/>
      <c r="E61" s="298">
        <f t="shared" si="1"/>
        <v>1516</v>
      </c>
      <c r="F61" s="297">
        <v>0</v>
      </c>
      <c r="G61" s="300"/>
      <c r="H61" s="297">
        <v>1516</v>
      </c>
      <c r="I61" s="299" t="s">
        <v>688</v>
      </c>
      <c r="J61" s="299" t="s">
        <v>688</v>
      </c>
      <c r="K61" s="299" t="s">
        <v>688</v>
      </c>
      <c r="M61" s="82"/>
      <c r="N61" s="82"/>
      <c r="O61" s="82"/>
      <c r="P61" s="82"/>
    </row>
    <row r="62" spans="1:16" ht="11.25" customHeight="1" x14ac:dyDescent="0.2">
      <c r="A62" s="348" t="s">
        <v>502</v>
      </c>
      <c r="B62" s="348"/>
      <c r="C62" s="348"/>
      <c r="D62" s="348"/>
      <c r="E62" s="298">
        <f t="shared" si="1"/>
        <v>41574</v>
      </c>
      <c r="F62" s="297">
        <v>41574</v>
      </c>
      <c r="G62" s="300"/>
      <c r="H62" s="297">
        <v>0</v>
      </c>
      <c r="I62" s="299" t="s">
        <v>688</v>
      </c>
      <c r="J62" s="299" t="s">
        <v>688</v>
      </c>
      <c r="K62" s="299" t="s">
        <v>688</v>
      </c>
      <c r="M62" s="82"/>
      <c r="N62" s="82"/>
      <c r="O62" s="82"/>
      <c r="P62" s="82"/>
    </row>
    <row r="63" spans="1:16" ht="11.25" customHeight="1" x14ac:dyDescent="0.2">
      <c r="A63" s="348" t="s">
        <v>505</v>
      </c>
      <c r="B63" s="348"/>
      <c r="C63" s="348"/>
      <c r="D63" s="348"/>
      <c r="E63" s="298">
        <f t="shared" si="1"/>
        <v>23569</v>
      </c>
      <c r="F63" s="297">
        <v>19845</v>
      </c>
      <c r="G63" s="300"/>
      <c r="H63" s="297">
        <v>3724</v>
      </c>
      <c r="I63" s="299" t="s">
        <v>688</v>
      </c>
      <c r="J63" s="299" t="s">
        <v>688</v>
      </c>
      <c r="K63" s="299" t="s">
        <v>688</v>
      </c>
      <c r="M63" s="82"/>
      <c r="N63" s="82"/>
      <c r="O63" s="82"/>
      <c r="P63" s="82"/>
    </row>
    <row r="64" spans="1:16" ht="11.25" customHeight="1" x14ac:dyDescent="0.2">
      <c r="A64" s="348" t="s">
        <v>508</v>
      </c>
      <c r="B64" s="348"/>
      <c r="C64" s="348"/>
      <c r="D64" s="348"/>
      <c r="E64" s="298">
        <f t="shared" si="1"/>
        <v>17235</v>
      </c>
      <c r="F64" s="297">
        <v>15109</v>
      </c>
      <c r="G64" s="300"/>
      <c r="H64" s="297">
        <v>2126</v>
      </c>
      <c r="I64" s="299" t="s">
        <v>688</v>
      </c>
      <c r="J64" s="299" t="s">
        <v>688</v>
      </c>
      <c r="K64" s="299" t="s">
        <v>688</v>
      </c>
      <c r="M64" s="82"/>
      <c r="N64" s="82"/>
      <c r="O64" s="82"/>
      <c r="P64" s="82"/>
    </row>
    <row r="65" spans="1:16" ht="11.25" customHeight="1" x14ac:dyDescent="0.2">
      <c r="A65" s="348" t="s">
        <v>512</v>
      </c>
      <c r="B65" s="348"/>
      <c r="C65" s="348"/>
      <c r="D65" s="348"/>
      <c r="E65" s="298">
        <f t="shared" si="1"/>
        <v>10741</v>
      </c>
      <c r="F65" s="297">
        <v>10741</v>
      </c>
      <c r="G65" s="300"/>
      <c r="H65" s="297">
        <v>0</v>
      </c>
      <c r="I65" s="299" t="s">
        <v>688</v>
      </c>
      <c r="J65" s="299" t="s">
        <v>688</v>
      </c>
      <c r="K65" s="299" t="s">
        <v>688</v>
      </c>
      <c r="M65" s="82"/>
      <c r="N65" s="82"/>
      <c r="O65" s="82"/>
      <c r="P65" s="82"/>
    </row>
    <row r="66" spans="1:16" x14ac:dyDescent="0.2">
      <c r="A66" s="348" t="s">
        <v>514</v>
      </c>
      <c r="B66" s="348"/>
      <c r="C66" s="348"/>
      <c r="D66" s="348"/>
      <c r="E66" s="298">
        <f t="shared" ref="E66:E97" si="2">SUM(F66:K66)</f>
        <v>59413</v>
      </c>
      <c r="F66" s="297">
        <v>46532</v>
      </c>
      <c r="G66" s="300"/>
      <c r="H66" s="297">
        <v>12881</v>
      </c>
      <c r="I66" s="299" t="s">
        <v>688</v>
      </c>
      <c r="J66" s="299" t="s">
        <v>688</v>
      </c>
      <c r="K66" s="299" t="s">
        <v>688</v>
      </c>
      <c r="M66" s="84"/>
      <c r="N66" s="84"/>
      <c r="O66" s="84"/>
      <c r="P66" s="84"/>
    </row>
    <row r="67" spans="1:16" ht="11.25" customHeight="1" x14ac:dyDescent="0.2">
      <c r="A67" s="348" t="s">
        <v>517</v>
      </c>
      <c r="B67" s="348"/>
      <c r="C67" s="348"/>
      <c r="D67" s="348"/>
      <c r="E67" s="298">
        <f t="shared" si="2"/>
        <v>2172</v>
      </c>
      <c r="F67" s="297">
        <v>1651</v>
      </c>
      <c r="G67" s="300"/>
      <c r="H67" s="297">
        <v>521</v>
      </c>
      <c r="I67" s="299" t="s">
        <v>688</v>
      </c>
      <c r="J67" s="299" t="s">
        <v>688</v>
      </c>
      <c r="K67" s="299" t="s">
        <v>688</v>
      </c>
      <c r="M67" s="82"/>
      <c r="N67" s="82"/>
      <c r="O67" s="82"/>
      <c r="P67" s="82"/>
    </row>
    <row r="68" spans="1:16" ht="11.25" customHeight="1" x14ac:dyDescent="0.2">
      <c r="A68" s="355" t="s">
        <v>518</v>
      </c>
      <c r="B68" s="355"/>
      <c r="C68" s="355"/>
      <c r="D68" s="355"/>
      <c r="E68" s="298">
        <f t="shared" si="2"/>
        <v>88826</v>
      </c>
      <c r="F68" s="297">
        <v>88826</v>
      </c>
      <c r="G68" s="300"/>
      <c r="H68" s="297">
        <v>0</v>
      </c>
      <c r="I68" s="299" t="s">
        <v>688</v>
      </c>
      <c r="J68" s="299" t="s">
        <v>688</v>
      </c>
      <c r="K68" s="299" t="s">
        <v>688</v>
      </c>
      <c r="M68" s="82"/>
      <c r="N68" s="82"/>
      <c r="O68" s="82"/>
      <c r="P68" s="82"/>
    </row>
    <row r="69" spans="1:16" ht="11.25" customHeight="1" x14ac:dyDescent="0.2">
      <c r="A69" s="348" t="s">
        <v>519</v>
      </c>
      <c r="B69" s="348"/>
      <c r="C69" s="348"/>
      <c r="D69" s="348"/>
      <c r="E69" s="298">
        <f t="shared" si="2"/>
        <v>60206</v>
      </c>
      <c r="F69" s="297">
        <v>45327</v>
      </c>
      <c r="G69" s="300"/>
      <c r="H69" s="297">
        <v>14879</v>
      </c>
      <c r="I69" s="299" t="s">
        <v>688</v>
      </c>
      <c r="J69" s="299" t="s">
        <v>688</v>
      </c>
      <c r="K69" s="299" t="s">
        <v>688</v>
      </c>
      <c r="M69" s="82"/>
      <c r="N69" s="82"/>
      <c r="O69" s="82"/>
      <c r="P69" s="82"/>
    </row>
    <row r="70" spans="1:16" ht="11.25" customHeight="1" x14ac:dyDescent="0.2">
      <c r="A70" s="348" t="s">
        <v>520</v>
      </c>
      <c r="B70" s="348"/>
      <c r="C70" s="348"/>
      <c r="D70" s="348"/>
      <c r="E70" s="298">
        <f t="shared" si="2"/>
        <v>11224</v>
      </c>
      <c r="F70" s="297">
        <v>5270</v>
      </c>
      <c r="G70" s="300"/>
      <c r="H70" s="297">
        <v>5954</v>
      </c>
      <c r="I70" s="299" t="s">
        <v>688</v>
      </c>
      <c r="J70" s="299" t="s">
        <v>688</v>
      </c>
      <c r="K70" s="299" t="s">
        <v>688</v>
      </c>
      <c r="M70" s="82"/>
      <c r="N70" s="82"/>
      <c r="O70" s="82"/>
      <c r="P70" s="82"/>
    </row>
    <row r="71" spans="1:16" ht="22.5" customHeight="1" x14ac:dyDescent="0.2">
      <c r="A71" s="347" t="s">
        <v>523</v>
      </c>
      <c r="B71" s="348"/>
      <c r="C71" s="348"/>
      <c r="D71" s="348"/>
      <c r="E71" s="298">
        <f t="shared" si="2"/>
        <v>19752</v>
      </c>
      <c r="F71" s="297">
        <v>19752</v>
      </c>
      <c r="G71" s="300"/>
      <c r="H71" s="297">
        <v>0</v>
      </c>
      <c r="I71" s="299" t="s">
        <v>688</v>
      </c>
      <c r="J71" s="299" t="s">
        <v>688</v>
      </c>
      <c r="K71" s="299" t="s">
        <v>688</v>
      </c>
      <c r="M71" s="82"/>
      <c r="N71" s="82"/>
      <c r="O71" s="82"/>
      <c r="P71" s="82"/>
    </row>
    <row r="72" spans="1:16" ht="11.25" customHeight="1" x14ac:dyDescent="0.2">
      <c r="A72" s="348" t="s">
        <v>526</v>
      </c>
      <c r="B72" s="348"/>
      <c r="C72" s="348"/>
      <c r="D72" s="348"/>
      <c r="E72" s="298">
        <f t="shared" si="2"/>
        <v>12812</v>
      </c>
      <c r="F72" s="297">
        <v>6340</v>
      </c>
      <c r="G72" s="300"/>
      <c r="H72" s="297">
        <v>6472</v>
      </c>
      <c r="I72" s="299" t="s">
        <v>688</v>
      </c>
      <c r="J72" s="299" t="s">
        <v>688</v>
      </c>
      <c r="K72" s="299" t="s">
        <v>688</v>
      </c>
      <c r="M72" s="82"/>
      <c r="N72" s="82"/>
      <c r="O72" s="82"/>
      <c r="P72" s="82"/>
    </row>
    <row r="73" spans="1:16" ht="11.25" customHeight="1" x14ac:dyDescent="0.2">
      <c r="A73" s="348" t="s">
        <v>527</v>
      </c>
      <c r="B73" s="348"/>
      <c r="C73" s="348"/>
      <c r="D73" s="348"/>
      <c r="E73" s="298">
        <f t="shared" si="2"/>
        <v>872</v>
      </c>
      <c r="F73" s="297">
        <v>0</v>
      </c>
      <c r="G73" s="300"/>
      <c r="H73" s="297">
        <v>872</v>
      </c>
      <c r="I73" s="299" t="s">
        <v>688</v>
      </c>
      <c r="J73" s="299" t="s">
        <v>688</v>
      </c>
      <c r="K73" s="299" t="s">
        <v>688</v>
      </c>
      <c r="M73" s="82"/>
      <c r="N73" s="82"/>
      <c r="O73" s="82"/>
      <c r="P73" s="82"/>
    </row>
    <row r="74" spans="1:16" ht="11.25" customHeight="1" x14ac:dyDescent="0.2">
      <c r="A74" s="348" t="s">
        <v>528</v>
      </c>
      <c r="B74" s="348"/>
      <c r="C74" s="348"/>
      <c r="D74" s="348"/>
      <c r="E74" s="298">
        <f t="shared" si="2"/>
        <v>23098</v>
      </c>
      <c r="F74" s="297">
        <v>20856</v>
      </c>
      <c r="G74" s="300"/>
      <c r="H74" s="297">
        <v>2242</v>
      </c>
      <c r="I74" s="299" t="s">
        <v>688</v>
      </c>
      <c r="J74" s="299" t="s">
        <v>688</v>
      </c>
      <c r="K74" s="299" t="s">
        <v>688</v>
      </c>
      <c r="M74" s="82"/>
      <c r="N74" s="82"/>
      <c r="O74" s="82"/>
      <c r="P74" s="82"/>
    </row>
    <row r="75" spans="1:16" ht="11.25" customHeight="1" x14ac:dyDescent="0.2">
      <c r="A75" s="348" t="s">
        <v>530</v>
      </c>
      <c r="B75" s="348"/>
      <c r="C75" s="348"/>
      <c r="D75" s="348"/>
      <c r="E75" s="298">
        <f t="shared" si="2"/>
        <v>19854</v>
      </c>
      <c r="F75" s="297">
        <v>19854</v>
      </c>
      <c r="G75" s="300"/>
      <c r="H75" s="297">
        <v>0</v>
      </c>
      <c r="I75" s="299" t="s">
        <v>688</v>
      </c>
      <c r="J75" s="299" t="s">
        <v>688</v>
      </c>
      <c r="K75" s="299" t="s">
        <v>688</v>
      </c>
      <c r="M75" s="82"/>
      <c r="N75" s="82"/>
      <c r="O75" s="82"/>
      <c r="P75" s="82"/>
    </row>
    <row r="76" spans="1:16" ht="11.25" customHeight="1" x14ac:dyDescent="0.2">
      <c r="A76" s="348" t="s">
        <v>531</v>
      </c>
      <c r="B76" s="348"/>
      <c r="C76" s="348"/>
      <c r="D76" s="348"/>
      <c r="E76" s="298">
        <f t="shared" si="2"/>
        <v>178689</v>
      </c>
      <c r="F76" s="297">
        <v>147367</v>
      </c>
      <c r="G76" s="300"/>
      <c r="H76" s="297">
        <v>31322</v>
      </c>
      <c r="I76" s="299" t="s">
        <v>688</v>
      </c>
      <c r="J76" s="299" t="s">
        <v>688</v>
      </c>
      <c r="K76" s="299" t="s">
        <v>688</v>
      </c>
      <c r="M76" s="82"/>
      <c r="N76" s="82"/>
      <c r="O76" s="82"/>
      <c r="P76" s="82"/>
    </row>
    <row r="77" spans="1:16" ht="11.25" customHeight="1" x14ac:dyDescent="0.2">
      <c r="A77" s="348" t="s">
        <v>532</v>
      </c>
      <c r="B77" s="348"/>
      <c r="C77" s="348"/>
      <c r="D77" s="348"/>
      <c r="E77" s="298">
        <f t="shared" si="2"/>
        <v>2039</v>
      </c>
      <c r="F77" s="297">
        <v>2039</v>
      </c>
      <c r="G77" s="300"/>
      <c r="H77" s="297">
        <v>0</v>
      </c>
      <c r="I77" s="299" t="s">
        <v>688</v>
      </c>
      <c r="J77" s="299" t="s">
        <v>688</v>
      </c>
      <c r="K77" s="299" t="s">
        <v>688</v>
      </c>
      <c r="M77" s="82"/>
      <c r="N77" s="82"/>
      <c r="O77" s="82"/>
      <c r="P77" s="82"/>
    </row>
    <row r="78" spans="1:16" ht="11.25" customHeight="1" x14ac:dyDescent="0.2">
      <c r="A78" s="348" t="s">
        <v>534</v>
      </c>
      <c r="B78" s="348"/>
      <c r="C78" s="348"/>
      <c r="D78" s="348"/>
      <c r="E78" s="298">
        <f t="shared" si="2"/>
        <v>778</v>
      </c>
      <c r="F78" s="297">
        <v>0</v>
      </c>
      <c r="G78" s="300"/>
      <c r="H78" s="297">
        <v>778</v>
      </c>
      <c r="I78" s="299" t="s">
        <v>688</v>
      </c>
      <c r="J78" s="299" t="s">
        <v>688</v>
      </c>
      <c r="K78" s="299" t="s">
        <v>688</v>
      </c>
      <c r="M78" s="82"/>
      <c r="N78" s="82"/>
      <c r="O78" s="82"/>
      <c r="P78" s="82"/>
    </row>
    <row r="79" spans="1:16" ht="11.25" customHeight="1" x14ac:dyDescent="0.2">
      <c r="A79" s="348" t="s">
        <v>536</v>
      </c>
      <c r="B79" s="348"/>
      <c r="C79" s="348"/>
      <c r="D79" s="348"/>
      <c r="E79" s="298">
        <f t="shared" si="2"/>
        <v>39880</v>
      </c>
      <c r="F79" s="297">
        <v>32675</v>
      </c>
      <c r="G79" s="300"/>
      <c r="H79" s="297">
        <v>7205</v>
      </c>
      <c r="I79" s="299" t="s">
        <v>688</v>
      </c>
      <c r="J79" s="299" t="s">
        <v>688</v>
      </c>
      <c r="K79" s="299" t="s">
        <v>688</v>
      </c>
      <c r="M79" s="82"/>
      <c r="N79" s="82"/>
      <c r="O79" s="82"/>
      <c r="P79" s="82"/>
    </row>
    <row r="80" spans="1:16" ht="11.25" customHeight="1" x14ac:dyDescent="0.2">
      <c r="A80" s="348" t="s">
        <v>537</v>
      </c>
      <c r="B80" s="348"/>
      <c r="C80" s="348"/>
      <c r="D80" s="348"/>
      <c r="E80" s="298">
        <f t="shared" si="2"/>
        <v>29010</v>
      </c>
      <c r="F80" s="297">
        <v>18863</v>
      </c>
      <c r="G80" s="300"/>
      <c r="H80" s="297">
        <v>10147</v>
      </c>
      <c r="I80" s="299" t="s">
        <v>688</v>
      </c>
      <c r="J80" s="299" t="s">
        <v>688</v>
      </c>
      <c r="K80" s="299" t="s">
        <v>688</v>
      </c>
      <c r="M80" s="82"/>
      <c r="N80" s="82"/>
      <c r="O80" s="82"/>
      <c r="P80" s="82"/>
    </row>
    <row r="81" spans="1:16" ht="11.25" customHeight="1" x14ac:dyDescent="0.2">
      <c r="A81" s="348" t="s">
        <v>538</v>
      </c>
      <c r="B81" s="348"/>
      <c r="C81" s="348"/>
      <c r="D81" s="348"/>
      <c r="E81" s="298">
        <f t="shared" si="2"/>
        <v>30536</v>
      </c>
      <c r="F81" s="297">
        <v>29896</v>
      </c>
      <c r="G81" s="300"/>
      <c r="H81" s="297">
        <v>640</v>
      </c>
      <c r="I81" s="299" t="s">
        <v>688</v>
      </c>
      <c r="J81" s="299" t="s">
        <v>688</v>
      </c>
      <c r="K81" s="299" t="s">
        <v>688</v>
      </c>
      <c r="M81" s="82"/>
      <c r="N81" s="82"/>
      <c r="O81" s="82"/>
      <c r="P81" s="82"/>
    </row>
    <row r="82" spans="1:16" ht="11.25" customHeight="1" x14ac:dyDescent="0.2">
      <c r="A82" s="348" t="s">
        <v>539</v>
      </c>
      <c r="B82" s="348"/>
      <c r="C82" s="348"/>
      <c r="D82" s="348"/>
      <c r="E82" s="298">
        <f t="shared" si="2"/>
        <v>8072</v>
      </c>
      <c r="F82" s="297">
        <v>8072</v>
      </c>
      <c r="G82" s="300"/>
      <c r="H82" s="297">
        <v>0</v>
      </c>
      <c r="I82" s="299" t="s">
        <v>688</v>
      </c>
      <c r="J82" s="299" t="s">
        <v>688</v>
      </c>
      <c r="K82" s="299" t="s">
        <v>688</v>
      </c>
      <c r="M82" s="82"/>
      <c r="N82" s="82"/>
      <c r="O82" s="82"/>
      <c r="P82" s="82"/>
    </row>
    <row r="83" spans="1:16" ht="11.25" customHeight="1" x14ac:dyDescent="0.2">
      <c r="A83" s="348" t="s">
        <v>540</v>
      </c>
      <c r="B83" s="348"/>
      <c r="C83" s="348"/>
      <c r="D83" s="348"/>
      <c r="E83" s="298">
        <f t="shared" si="2"/>
        <v>22303</v>
      </c>
      <c r="F83" s="297">
        <v>17173</v>
      </c>
      <c r="G83" s="300"/>
      <c r="H83" s="297">
        <v>5130</v>
      </c>
      <c r="I83" s="299" t="s">
        <v>688</v>
      </c>
      <c r="J83" s="299" t="s">
        <v>688</v>
      </c>
      <c r="K83" s="299" t="s">
        <v>688</v>
      </c>
      <c r="M83" s="82"/>
      <c r="N83" s="82"/>
      <c r="O83" s="82"/>
      <c r="P83" s="82"/>
    </row>
    <row r="84" spans="1:16" ht="11.25" customHeight="1" x14ac:dyDescent="0.2">
      <c r="A84" s="348" t="s">
        <v>541</v>
      </c>
      <c r="B84" s="348"/>
      <c r="C84" s="348"/>
      <c r="D84" s="348"/>
      <c r="E84" s="298">
        <f t="shared" si="2"/>
        <v>2658</v>
      </c>
      <c r="F84" s="297">
        <v>1950</v>
      </c>
      <c r="G84" s="300"/>
      <c r="H84" s="297">
        <v>708</v>
      </c>
      <c r="I84" s="299" t="s">
        <v>688</v>
      </c>
      <c r="J84" s="299" t="s">
        <v>688</v>
      </c>
      <c r="K84" s="299" t="s">
        <v>688</v>
      </c>
      <c r="M84" s="82"/>
      <c r="N84" s="82"/>
      <c r="O84" s="82"/>
      <c r="P84" s="82"/>
    </row>
    <row r="85" spans="1:16" ht="11.25" customHeight="1" x14ac:dyDescent="0.2">
      <c r="A85" s="348" t="s">
        <v>542</v>
      </c>
      <c r="B85" s="348"/>
      <c r="C85" s="348"/>
      <c r="D85" s="348"/>
      <c r="E85" s="298">
        <f t="shared" si="2"/>
        <v>2342</v>
      </c>
      <c r="F85" s="297">
        <v>0</v>
      </c>
      <c r="G85" s="300"/>
      <c r="H85" s="297">
        <v>2342</v>
      </c>
      <c r="I85" s="299" t="s">
        <v>688</v>
      </c>
      <c r="J85" s="299" t="s">
        <v>688</v>
      </c>
      <c r="K85" s="299" t="s">
        <v>688</v>
      </c>
      <c r="M85" s="82"/>
      <c r="N85" s="82"/>
      <c r="O85" s="82"/>
      <c r="P85" s="82"/>
    </row>
    <row r="86" spans="1:16" ht="11.25" customHeight="1" x14ac:dyDescent="0.2">
      <c r="A86" s="348" t="s">
        <v>543</v>
      </c>
      <c r="B86" s="348"/>
      <c r="C86" s="348"/>
      <c r="D86" s="348"/>
      <c r="E86" s="298">
        <f t="shared" si="2"/>
        <v>161054</v>
      </c>
      <c r="F86" s="297">
        <v>134657</v>
      </c>
      <c r="G86" s="300"/>
      <c r="H86" s="297">
        <v>26397</v>
      </c>
      <c r="I86" s="299" t="s">
        <v>688</v>
      </c>
      <c r="J86" s="299" t="s">
        <v>688</v>
      </c>
      <c r="K86" s="299" t="s">
        <v>688</v>
      </c>
      <c r="M86" s="82"/>
      <c r="N86" s="82"/>
      <c r="O86" s="82"/>
      <c r="P86" s="82"/>
    </row>
    <row r="87" spans="1:16" ht="11.25" customHeight="1" x14ac:dyDescent="0.2">
      <c r="A87" s="348" t="s">
        <v>544</v>
      </c>
      <c r="B87" s="348"/>
      <c r="C87" s="348"/>
      <c r="D87" s="348"/>
      <c r="E87" s="298">
        <f t="shared" si="2"/>
        <v>14088</v>
      </c>
      <c r="F87" s="297">
        <v>13568</v>
      </c>
      <c r="G87" s="300"/>
      <c r="H87" s="297">
        <v>520</v>
      </c>
      <c r="I87" s="299" t="s">
        <v>688</v>
      </c>
      <c r="J87" s="299" t="s">
        <v>688</v>
      </c>
      <c r="K87" s="299" t="s">
        <v>688</v>
      </c>
      <c r="M87" s="82"/>
      <c r="N87" s="82"/>
      <c r="O87" s="82"/>
      <c r="P87" s="82"/>
    </row>
    <row r="88" spans="1:16" ht="11.25" customHeight="1" x14ac:dyDescent="0.2">
      <c r="A88" s="348" t="s">
        <v>545</v>
      </c>
      <c r="B88" s="348"/>
      <c r="C88" s="348"/>
      <c r="D88" s="348"/>
      <c r="E88" s="298">
        <f t="shared" si="2"/>
        <v>3581</v>
      </c>
      <c r="F88" s="297">
        <v>0</v>
      </c>
      <c r="G88" s="300"/>
      <c r="H88" s="297">
        <v>3581</v>
      </c>
      <c r="I88" s="299" t="s">
        <v>688</v>
      </c>
      <c r="J88" s="299" t="s">
        <v>688</v>
      </c>
      <c r="K88" s="299" t="s">
        <v>688</v>
      </c>
      <c r="M88" s="82"/>
      <c r="N88" s="82"/>
      <c r="O88" s="82"/>
      <c r="P88" s="82"/>
    </row>
    <row r="89" spans="1:16" ht="11.25" customHeight="1" x14ac:dyDescent="0.2">
      <c r="A89" s="348" t="s">
        <v>548</v>
      </c>
      <c r="B89" s="348"/>
      <c r="C89" s="348"/>
      <c r="D89" s="348"/>
      <c r="E89" s="298">
        <f t="shared" si="2"/>
        <v>19515</v>
      </c>
      <c r="F89" s="297">
        <v>19515</v>
      </c>
      <c r="G89" s="300"/>
      <c r="H89" s="297">
        <v>0</v>
      </c>
      <c r="I89" s="299" t="s">
        <v>688</v>
      </c>
      <c r="J89" s="299" t="s">
        <v>688</v>
      </c>
      <c r="K89" s="299" t="s">
        <v>688</v>
      </c>
      <c r="M89" s="82"/>
      <c r="N89" s="82"/>
      <c r="O89" s="82"/>
      <c r="P89" s="82"/>
    </row>
    <row r="90" spans="1:16" ht="11.25" customHeight="1" x14ac:dyDescent="0.2">
      <c r="A90" s="348" t="s">
        <v>549</v>
      </c>
      <c r="B90" s="348"/>
      <c r="C90" s="348"/>
      <c r="D90" s="348"/>
      <c r="E90" s="298">
        <f t="shared" si="2"/>
        <v>3323</v>
      </c>
      <c r="F90" s="297">
        <v>3323</v>
      </c>
      <c r="G90" s="300"/>
      <c r="H90" s="297">
        <v>0</v>
      </c>
      <c r="I90" s="299" t="s">
        <v>688</v>
      </c>
      <c r="J90" s="299" t="s">
        <v>688</v>
      </c>
      <c r="K90" s="299" t="s">
        <v>688</v>
      </c>
      <c r="M90" s="82"/>
      <c r="N90" s="82"/>
      <c r="O90" s="82"/>
      <c r="P90" s="82"/>
    </row>
    <row r="91" spans="1:16" x14ac:dyDescent="0.2">
      <c r="A91" s="348" t="s">
        <v>550</v>
      </c>
      <c r="B91" s="348"/>
      <c r="C91" s="348"/>
      <c r="D91" s="348"/>
      <c r="E91" s="298">
        <f t="shared" si="2"/>
        <v>2089</v>
      </c>
      <c r="F91" s="297">
        <v>2089</v>
      </c>
      <c r="G91" s="300"/>
      <c r="H91" s="297">
        <v>0</v>
      </c>
      <c r="I91" s="299" t="s">
        <v>688</v>
      </c>
      <c r="J91" s="299" t="s">
        <v>688</v>
      </c>
      <c r="K91" s="299" t="s">
        <v>688</v>
      </c>
      <c r="M91" s="82"/>
      <c r="N91" s="82"/>
      <c r="O91" s="82"/>
      <c r="P91" s="82"/>
    </row>
    <row r="92" spans="1:16" ht="11.25" customHeight="1" x14ac:dyDescent="0.2">
      <c r="A92" s="348" t="s">
        <v>551</v>
      </c>
      <c r="B92" s="348"/>
      <c r="C92" s="348"/>
      <c r="D92" s="348"/>
      <c r="E92" s="298">
        <f t="shared" si="2"/>
        <v>35709</v>
      </c>
      <c r="F92" s="297">
        <v>27054</v>
      </c>
      <c r="G92" s="300"/>
      <c r="H92" s="297">
        <v>8655</v>
      </c>
      <c r="I92" s="299" t="s">
        <v>688</v>
      </c>
      <c r="J92" s="299" t="s">
        <v>688</v>
      </c>
      <c r="K92" s="299" t="s">
        <v>688</v>
      </c>
      <c r="M92" s="82"/>
      <c r="N92" s="82"/>
      <c r="O92" s="82"/>
      <c r="P92" s="82"/>
    </row>
    <row r="93" spans="1:16" ht="11.25" customHeight="1" x14ac:dyDescent="0.2">
      <c r="A93" s="348" t="s">
        <v>552</v>
      </c>
      <c r="B93" s="348"/>
      <c r="C93" s="348"/>
      <c r="D93" s="348"/>
      <c r="E93" s="298">
        <f t="shared" si="2"/>
        <v>532</v>
      </c>
      <c r="F93" s="297">
        <v>0</v>
      </c>
      <c r="G93" s="300"/>
      <c r="H93" s="297">
        <v>532</v>
      </c>
      <c r="I93" s="299" t="s">
        <v>688</v>
      </c>
      <c r="J93" s="299" t="s">
        <v>688</v>
      </c>
      <c r="K93" s="299" t="s">
        <v>688</v>
      </c>
      <c r="M93" s="82"/>
      <c r="N93" s="82"/>
      <c r="O93" s="82"/>
      <c r="P93" s="82"/>
    </row>
    <row r="94" spans="1:16" ht="11.25" customHeight="1" x14ac:dyDescent="0.2">
      <c r="A94" s="348" t="s">
        <v>553</v>
      </c>
      <c r="B94" s="348"/>
      <c r="C94" s="348"/>
      <c r="D94" s="348"/>
      <c r="E94" s="298">
        <f t="shared" si="2"/>
        <v>6775</v>
      </c>
      <c r="F94" s="297">
        <v>6775</v>
      </c>
      <c r="G94" s="300"/>
      <c r="H94" s="297">
        <v>0</v>
      </c>
      <c r="I94" s="299" t="s">
        <v>688</v>
      </c>
      <c r="J94" s="299" t="s">
        <v>688</v>
      </c>
      <c r="K94" s="299" t="s">
        <v>688</v>
      </c>
      <c r="M94" s="82"/>
      <c r="N94" s="82"/>
      <c r="O94" s="82"/>
      <c r="P94" s="82"/>
    </row>
    <row r="95" spans="1:16" ht="11.25" customHeight="1" x14ac:dyDescent="0.2">
      <c r="A95" s="348" t="s">
        <v>555</v>
      </c>
      <c r="B95" s="348"/>
      <c r="C95" s="348"/>
      <c r="D95" s="348"/>
      <c r="E95" s="298">
        <f t="shared" si="2"/>
        <v>12121</v>
      </c>
      <c r="F95" s="297">
        <v>9911</v>
      </c>
      <c r="G95" s="300"/>
      <c r="H95" s="297">
        <v>2210</v>
      </c>
      <c r="I95" s="299" t="s">
        <v>688</v>
      </c>
      <c r="J95" s="299" t="s">
        <v>688</v>
      </c>
      <c r="K95" s="299" t="s">
        <v>688</v>
      </c>
      <c r="M95" s="82"/>
      <c r="N95" s="82"/>
      <c r="O95" s="82"/>
      <c r="P95" s="82"/>
    </row>
    <row r="96" spans="1:16" ht="11.25" customHeight="1" x14ac:dyDescent="0.2">
      <c r="A96" s="348" t="s">
        <v>560</v>
      </c>
      <c r="B96" s="348"/>
      <c r="C96" s="348"/>
      <c r="D96" s="348"/>
      <c r="E96" s="298">
        <f t="shared" si="2"/>
        <v>1365</v>
      </c>
      <c r="F96" s="297">
        <v>0</v>
      </c>
      <c r="G96" s="300"/>
      <c r="H96" s="297">
        <v>1365</v>
      </c>
      <c r="I96" s="299" t="s">
        <v>688</v>
      </c>
      <c r="J96" s="299" t="s">
        <v>688</v>
      </c>
      <c r="K96" s="299" t="s">
        <v>688</v>
      </c>
      <c r="M96" s="82"/>
      <c r="N96" s="82"/>
      <c r="O96" s="82"/>
      <c r="P96" s="82"/>
    </row>
    <row r="97" spans="1:16" ht="11.25" customHeight="1" x14ac:dyDescent="0.2">
      <c r="A97" s="348" t="s">
        <v>562</v>
      </c>
      <c r="B97" s="348"/>
      <c r="C97" s="348"/>
      <c r="D97" s="348"/>
      <c r="E97" s="298">
        <f t="shared" si="2"/>
        <v>184</v>
      </c>
      <c r="F97" s="297">
        <v>184</v>
      </c>
      <c r="G97" s="300"/>
      <c r="H97" s="297">
        <v>0</v>
      </c>
      <c r="I97" s="299" t="s">
        <v>688</v>
      </c>
      <c r="J97" s="299" t="s">
        <v>688</v>
      </c>
      <c r="K97" s="299" t="s">
        <v>688</v>
      </c>
      <c r="M97" s="82"/>
      <c r="N97" s="82"/>
      <c r="O97" s="82"/>
      <c r="P97" s="82"/>
    </row>
    <row r="98" spans="1:16" ht="11.25" customHeight="1" x14ac:dyDescent="0.2">
      <c r="A98" s="348" t="s">
        <v>563</v>
      </c>
      <c r="B98" s="348"/>
      <c r="C98" s="348"/>
      <c r="D98" s="348"/>
      <c r="E98" s="298">
        <f t="shared" ref="E98:E117" si="3">SUM(F98:K98)</f>
        <v>2049</v>
      </c>
      <c r="F98" s="297">
        <v>1247</v>
      </c>
      <c r="G98" s="300"/>
      <c r="H98" s="297">
        <v>802</v>
      </c>
      <c r="I98" s="299" t="s">
        <v>688</v>
      </c>
      <c r="J98" s="299" t="s">
        <v>688</v>
      </c>
      <c r="K98" s="299" t="s">
        <v>688</v>
      </c>
      <c r="M98" s="82"/>
      <c r="N98" s="82"/>
      <c r="O98" s="82"/>
      <c r="P98" s="82"/>
    </row>
    <row r="99" spans="1:16" ht="11.25" customHeight="1" x14ac:dyDescent="0.2">
      <c r="A99" s="348" t="s">
        <v>564</v>
      </c>
      <c r="B99" s="348"/>
      <c r="C99" s="348"/>
      <c r="D99" s="348"/>
      <c r="E99" s="298">
        <f t="shared" si="3"/>
        <v>2983</v>
      </c>
      <c r="F99" s="297">
        <v>2983</v>
      </c>
      <c r="G99" s="300"/>
      <c r="H99" s="297">
        <v>0</v>
      </c>
      <c r="I99" s="299" t="s">
        <v>688</v>
      </c>
      <c r="J99" s="299" t="s">
        <v>688</v>
      </c>
      <c r="K99" s="299" t="s">
        <v>688</v>
      </c>
      <c r="M99" s="82"/>
      <c r="N99" s="82"/>
      <c r="O99" s="82"/>
      <c r="P99" s="82"/>
    </row>
    <row r="100" spans="1:16" ht="11.25" customHeight="1" x14ac:dyDescent="0.2">
      <c r="A100" s="348" t="s">
        <v>567</v>
      </c>
      <c r="B100" s="348"/>
      <c r="C100" s="348"/>
      <c r="D100" s="348"/>
      <c r="E100" s="298">
        <f t="shared" si="3"/>
        <v>14591</v>
      </c>
      <c r="F100" s="297">
        <v>6124</v>
      </c>
      <c r="G100" s="300"/>
      <c r="H100" s="297">
        <v>8467</v>
      </c>
      <c r="I100" s="299" t="s">
        <v>688</v>
      </c>
      <c r="J100" s="299" t="s">
        <v>688</v>
      </c>
      <c r="K100" s="299" t="s">
        <v>688</v>
      </c>
      <c r="M100" s="82"/>
      <c r="N100" s="82"/>
      <c r="O100" s="82"/>
      <c r="P100" s="82"/>
    </row>
    <row r="101" spans="1:16" ht="11.25" customHeight="1" x14ac:dyDescent="0.2">
      <c r="A101" s="348" t="s">
        <v>568</v>
      </c>
      <c r="B101" s="348"/>
      <c r="C101" s="348"/>
      <c r="D101" s="348"/>
      <c r="E101" s="298">
        <f t="shared" si="3"/>
        <v>2566</v>
      </c>
      <c r="F101" s="297">
        <v>0</v>
      </c>
      <c r="G101" s="300"/>
      <c r="H101" s="297">
        <v>2566</v>
      </c>
      <c r="I101" s="299" t="s">
        <v>688</v>
      </c>
      <c r="J101" s="299" t="s">
        <v>688</v>
      </c>
      <c r="K101" s="299" t="s">
        <v>688</v>
      </c>
      <c r="M101" s="82"/>
      <c r="N101" s="82"/>
      <c r="O101" s="82"/>
      <c r="P101" s="82"/>
    </row>
    <row r="102" spans="1:16" ht="11.25" customHeight="1" x14ac:dyDescent="0.2">
      <c r="A102" s="348" t="s">
        <v>572</v>
      </c>
      <c r="B102" s="348"/>
      <c r="C102" s="348"/>
      <c r="D102" s="348"/>
      <c r="E102" s="298">
        <f t="shared" si="3"/>
        <v>1797</v>
      </c>
      <c r="F102" s="297">
        <v>0</v>
      </c>
      <c r="G102" s="300"/>
      <c r="H102" s="297">
        <v>1797</v>
      </c>
      <c r="I102" s="299" t="s">
        <v>688</v>
      </c>
      <c r="J102" s="299" t="s">
        <v>688</v>
      </c>
      <c r="K102" s="299" t="s">
        <v>688</v>
      </c>
      <c r="M102" s="82"/>
      <c r="N102" s="82"/>
      <c r="O102" s="82"/>
      <c r="P102" s="82"/>
    </row>
    <row r="103" spans="1:16" ht="11.25" customHeight="1" x14ac:dyDescent="0.2">
      <c r="A103" s="348" t="s">
        <v>582</v>
      </c>
      <c r="B103" s="348"/>
      <c r="C103" s="348"/>
      <c r="D103" s="348"/>
      <c r="E103" s="298">
        <f t="shared" si="3"/>
        <v>3120</v>
      </c>
      <c r="F103" s="297">
        <v>3120</v>
      </c>
      <c r="G103" s="300"/>
      <c r="H103" s="297">
        <v>0</v>
      </c>
      <c r="I103" s="299" t="s">
        <v>688</v>
      </c>
      <c r="J103" s="299" t="s">
        <v>688</v>
      </c>
      <c r="K103" s="299" t="s">
        <v>688</v>
      </c>
      <c r="M103" s="82"/>
      <c r="N103" s="82"/>
      <c r="O103" s="82"/>
      <c r="P103" s="82"/>
    </row>
    <row r="104" spans="1:16" ht="11.25" customHeight="1" x14ac:dyDescent="0.2">
      <c r="A104" s="348" t="s">
        <v>583</v>
      </c>
      <c r="B104" s="348"/>
      <c r="C104" s="348"/>
      <c r="D104" s="348"/>
      <c r="E104" s="298">
        <f t="shared" si="3"/>
        <v>1697</v>
      </c>
      <c r="F104" s="297">
        <v>0</v>
      </c>
      <c r="G104" s="300"/>
      <c r="H104" s="297">
        <v>1697</v>
      </c>
      <c r="I104" s="299" t="s">
        <v>688</v>
      </c>
      <c r="J104" s="299" t="s">
        <v>688</v>
      </c>
      <c r="K104" s="299" t="s">
        <v>688</v>
      </c>
      <c r="M104" s="82"/>
      <c r="N104" s="82"/>
      <c r="O104" s="82"/>
      <c r="P104" s="82"/>
    </row>
    <row r="105" spans="1:16" ht="11.25" customHeight="1" x14ac:dyDescent="0.2">
      <c r="A105" s="348" t="s">
        <v>584</v>
      </c>
      <c r="B105" s="348"/>
      <c r="C105" s="348"/>
      <c r="D105" s="348"/>
      <c r="E105" s="298">
        <f t="shared" si="3"/>
        <v>67007</v>
      </c>
      <c r="F105" s="297">
        <v>59756</v>
      </c>
      <c r="G105" s="300"/>
      <c r="H105" s="297">
        <v>7251</v>
      </c>
      <c r="I105" s="299" t="s">
        <v>688</v>
      </c>
      <c r="J105" s="299" t="s">
        <v>688</v>
      </c>
      <c r="K105" s="299" t="s">
        <v>688</v>
      </c>
      <c r="M105" s="82"/>
      <c r="N105" s="82"/>
      <c r="O105" s="82"/>
      <c r="P105" s="82"/>
    </row>
    <row r="106" spans="1:16" ht="11.25" customHeight="1" x14ac:dyDescent="0.2">
      <c r="A106" s="348" t="s">
        <v>585</v>
      </c>
      <c r="B106" s="348"/>
      <c r="C106" s="348"/>
      <c r="D106" s="348"/>
      <c r="E106" s="298">
        <f t="shared" si="3"/>
        <v>1369</v>
      </c>
      <c r="F106" s="297">
        <v>0</v>
      </c>
      <c r="G106" s="300"/>
      <c r="H106" s="297">
        <v>1369</v>
      </c>
      <c r="I106" s="299" t="s">
        <v>688</v>
      </c>
      <c r="J106" s="299" t="s">
        <v>688</v>
      </c>
      <c r="K106" s="299" t="s">
        <v>688</v>
      </c>
      <c r="M106" s="82"/>
      <c r="N106" s="82"/>
      <c r="O106" s="82"/>
      <c r="P106" s="82"/>
    </row>
    <row r="107" spans="1:16" ht="11.25" customHeight="1" x14ac:dyDescent="0.2">
      <c r="A107" s="348" t="s">
        <v>587</v>
      </c>
      <c r="B107" s="348"/>
      <c r="C107" s="348"/>
      <c r="D107" s="348"/>
      <c r="E107" s="298">
        <f t="shared" si="3"/>
        <v>4213</v>
      </c>
      <c r="F107" s="297">
        <v>4213</v>
      </c>
      <c r="G107" s="300"/>
      <c r="H107" s="297">
        <v>0</v>
      </c>
      <c r="I107" s="299" t="s">
        <v>688</v>
      </c>
      <c r="J107" s="299" t="s">
        <v>688</v>
      </c>
      <c r="K107" s="299" t="s">
        <v>688</v>
      </c>
      <c r="M107" s="82"/>
      <c r="N107" s="82"/>
      <c r="O107" s="82"/>
      <c r="P107" s="82"/>
    </row>
    <row r="108" spans="1:16" ht="11.25" customHeight="1" x14ac:dyDescent="0.2">
      <c r="A108" s="348" t="s">
        <v>589</v>
      </c>
      <c r="B108" s="348"/>
      <c r="C108" s="348"/>
      <c r="D108" s="348"/>
      <c r="E108" s="298">
        <f t="shared" si="3"/>
        <v>1072</v>
      </c>
      <c r="F108" s="297">
        <v>0</v>
      </c>
      <c r="G108" s="300"/>
      <c r="H108" s="297">
        <v>1072</v>
      </c>
      <c r="I108" s="299" t="s">
        <v>688</v>
      </c>
      <c r="J108" s="299" t="s">
        <v>688</v>
      </c>
      <c r="K108" s="299" t="s">
        <v>688</v>
      </c>
      <c r="M108" s="82"/>
      <c r="N108" s="82"/>
      <c r="O108" s="82"/>
      <c r="P108" s="82"/>
    </row>
    <row r="109" spans="1:16" ht="11.25" customHeight="1" x14ac:dyDescent="0.2">
      <c r="A109" s="348" t="s">
        <v>591</v>
      </c>
      <c r="B109" s="348"/>
      <c r="C109" s="348"/>
      <c r="D109" s="348"/>
      <c r="E109" s="298">
        <f t="shared" si="3"/>
        <v>1842</v>
      </c>
      <c r="F109" s="297">
        <v>0</v>
      </c>
      <c r="G109" s="300"/>
      <c r="H109" s="297">
        <v>1842</v>
      </c>
      <c r="I109" s="299" t="s">
        <v>688</v>
      </c>
      <c r="J109" s="299" t="s">
        <v>688</v>
      </c>
      <c r="K109" s="299" t="s">
        <v>688</v>
      </c>
      <c r="M109" s="82"/>
      <c r="N109" s="82"/>
      <c r="O109" s="82"/>
      <c r="P109" s="82"/>
    </row>
    <row r="110" spans="1:16" ht="11.25" customHeight="1" x14ac:dyDescent="0.2">
      <c r="A110" s="348" t="s">
        <v>594</v>
      </c>
      <c r="B110" s="348"/>
      <c r="C110" s="348"/>
      <c r="D110" s="348"/>
      <c r="E110" s="298">
        <f t="shared" si="3"/>
        <v>7313</v>
      </c>
      <c r="F110" s="297">
        <v>5080</v>
      </c>
      <c r="G110" s="300"/>
      <c r="H110" s="297">
        <v>2233</v>
      </c>
      <c r="I110" s="299" t="s">
        <v>688</v>
      </c>
      <c r="J110" s="299" t="s">
        <v>688</v>
      </c>
      <c r="K110" s="299" t="s">
        <v>688</v>
      </c>
      <c r="M110" s="82"/>
      <c r="N110" s="82"/>
      <c r="O110" s="82"/>
      <c r="P110" s="82"/>
    </row>
    <row r="111" spans="1:16" ht="11.25" customHeight="1" x14ac:dyDescent="0.2">
      <c r="A111" s="348" t="s">
        <v>600</v>
      </c>
      <c r="B111" s="348"/>
      <c r="C111" s="348"/>
      <c r="D111" s="348"/>
      <c r="E111" s="298">
        <f t="shared" si="3"/>
        <v>25789</v>
      </c>
      <c r="F111" s="297">
        <v>25789</v>
      </c>
      <c r="G111" s="300"/>
      <c r="H111" s="297">
        <v>0</v>
      </c>
      <c r="I111" s="299" t="s">
        <v>688</v>
      </c>
      <c r="J111" s="299" t="s">
        <v>688</v>
      </c>
      <c r="K111" s="299" t="s">
        <v>688</v>
      </c>
      <c r="M111" s="82"/>
      <c r="N111" s="82"/>
      <c r="O111" s="82"/>
      <c r="P111" s="82"/>
    </row>
    <row r="112" spans="1:16" ht="11.25" customHeight="1" x14ac:dyDescent="0.2">
      <c r="A112" s="348" t="s">
        <v>601</v>
      </c>
      <c r="B112" s="348"/>
      <c r="C112" s="348"/>
      <c r="D112" s="348"/>
      <c r="E112" s="298">
        <f t="shared" si="3"/>
        <v>78519</v>
      </c>
      <c r="F112" s="297">
        <v>58072</v>
      </c>
      <c r="G112" s="300"/>
      <c r="H112" s="297">
        <v>20447</v>
      </c>
      <c r="I112" s="299" t="s">
        <v>688</v>
      </c>
      <c r="J112" s="299" t="s">
        <v>688</v>
      </c>
      <c r="K112" s="299" t="s">
        <v>688</v>
      </c>
      <c r="M112" s="82"/>
      <c r="N112" s="82"/>
      <c r="O112" s="82"/>
      <c r="P112" s="82"/>
    </row>
    <row r="113" spans="1:16" ht="11.25" customHeight="1" x14ac:dyDescent="0.2">
      <c r="A113" s="348" t="s">
        <v>602</v>
      </c>
      <c r="B113" s="348"/>
      <c r="C113" s="348"/>
      <c r="D113" s="348"/>
      <c r="E113" s="298">
        <f t="shared" si="3"/>
        <v>3658</v>
      </c>
      <c r="F113" s="297">
        <v>3658</v>
      </c>
      <c r="G113" s="300"/>
      <c r="H113" s="297">
        <v>0</v>
      </c>
      <c r="I113" s="299" t="s">
        <v>688</v>
      </c>
      <c r="J113" s="299" t="s">
        <v>688</v>
      </c>
      <c r="K113" s="299" t="s">
        <v>688</v>
      </c>
      <c r="M113" s="82"/>
      <c r="N113" s="82"/>
      <c r="O113" s="82"/>
      <c r="P113" s="82"/>
    </row>
    <row r="114" spans="1:16" ht="11.25" customHeight="1" x14ac:dyDescent="0.2">
      <c r="A114" s="348" t="s">
        <v>603</v>
      </c>
      <c r="B114" s="348"/>
      <c r="C114" s="348"/>
      <c r="D114" s="348"/>
      <c r="E114" s="298">
        <f t="shared" si="3"/>
        <v>13252</v>
      </c>
      <c r="F114" s="297">
        <v>11940</v>
      </c>
      <c r="G114" s="300"/>
      <c r="H114" s="297">
        <v>1312</v>
      </c>
      <c r="I114" s="299" t="s">
        <v>688</v>
      </c>
      <c r="J114" s="299" t="s">
        <v>688</v>
      </c>
      <c r="K114" s="299" t="s">
        <v>688</v>
      </c>
      <c r="M114" s="82"/>
      <c r="N114" s="82"/>
      <c r="O114" s="82"/>
      <c r="P114" s="82"/>
    </row>
    <row r="115" spans="1:16" ht="11.25" customHeight="1" x14ac:dyDescent="0.2">
      <c r="A115" s="348" t="s">
        <v>605</v>
      </c>
      <c r="B115" s="348"/>
      <c r="C115" s="348"/>
      <c r="D115" s="348"/>
      <c r="E115" s="298">
        <f t="shared" si="3"/>
        <v>957</v>
      </c>
      <c r="F115" s="297">
        <v>0</v>
      </c>
      <c r="G115" s="300"/>
      <c r="H115" s="297">
        <v>957</v>
      </c>
      <c r="I115" s="299" t="s">
        <v>688</v>
      </c>
      <c r="J115" s="299" t="s">
        <v>688</v>
      </c>
      <c r="K115" s="299" t="s">
        <v>688</v>
      </c>
      <c r="M115" s="82"/>
      <c r="N115" s="82"/>
      <c r="O115" s="82"/>
      <c r="P115" s="82"/>
    </row>
    <row r="116" spans="1:16" ht="11.25" customHeight="1" x14ac:dyDescent="0.2">
      <c r="A116" s="348" t="s">
        <v>606</v>
      </c>
      <c r="B116" s="348"/>
      <c r="C116" s="348"/>
      <c r="D116" s="348"/>
      <c r="E116" s="298">
        <f t="shared" si="3"/>
        <v>363662</v>
      </c>
      <c r="F116" s="297">
        <v>298745</v>
      </c>
      <c r="G116" s="300"/>
      <c r="H116" s="297">
        <v>64917</v>
      </c>
      <c r="I116" s="299" t="s">
        <v>688</v>
      </c>
      <c r="J116" s="299" t="s">
        <v>688</v>
      </c>
      <c r="K116" s="299" t="s">
        <v>688</v>
      </c>
      <c r="M116" s="82"/>
      <c r="N116" s="82"/>
      <c r="O116" s="82"/>
      <c r="P116" s="82"/>
    </row>
    <row r="117" spans="1:16" ht="11.25" customHeight="1" x14ac:dyDescent="0.2">
      <c r="A117" s="348" t="s">
        <v>608</v>
      </c>
      <c r="B117" s="348"/>
      <c r="C117" s="348"/>
      <c r="D117" s="348"/>
      <c r="E117" s="298">
        <f t="shared" si="3"/>
        <v>333920</v>
      </c>
      <c r="F117" s="297">
        <v>247172</v>
      </c>
      <c r="G117" s="300"/>
      <c r="H117" s="297">
        <v>86748</v>
      </c>
      <c r="I117" s="299" t="s">
        <v>688</v>
      </c>
      <c r="J117" s="299" t="s">
        <v>688</v>
      </c>
      <c r="K117" s="299" t="s">
        <v>688</v>
      </c>
      <c r="M117" s="82"/>
      <c r="N117" s="82"/>
      <c r="O117" s="82"/>
      <c r="P117" s="82"/>
    </row>
    <row r="118" spans="1:16" x14ac:dyDescent="0.2">
      <c r="A118" s="348" t="s">
        <v>609</v>
      </c>
      <c r="B118" s="348"/>
      <c r="C118" s="348"/>
      <c r="D118" s="348"/>
      <c r="E118" s="298">
        <f>SUM(F118:K118)</f>
        <v>2189</v>
      </c>
      <c r="F118" s="297">
        <v>0</v>
      </c>
      <c r="G118" s="300"/>
      <c r="H118" s="297">
        <v>2189</v>
      </c>
      <c r="I118" s="299" t="s">
        <v>688</v>
      </c>
      <c r="J118" s="299" t="s">
        <v>688</v>
      </c>
      <c r="K118" s="299" t="s">
        <v>688</v>
      </c>
      <c r="M118" s="82"/>
      <c r="N118" s="82"/>
      <c r="O118" s="82"/>
      <c r="P118" s="82"/>
    </row>
    <row r="119" spans="1:16" ht="11.25" customHeight="1" x14ac:dyDescent="0.2">
      <c r="A119" s="348" t="s">
        <v>611</v>
      </c>
      <c r="B119" s="348"/>
      <c r="C119" s="348"/>
      <c r="D119" s="348"/>
      <c r="E119" s="298">
        <f>SUM(F119:K119)</f>
        <v>13876</v>
      </c>
      <c r="F119" s="297">
        <v>13876</v>
      </c>
      <c r="G119" s="300"/>
      <c r="H119" s="297">
        <v>0</v>
      </c>
      <c r="I119" s="299" t="s">
        <v>688</v>
      </c>
      <c r="J119" s="299" t="s">
        <v>688</v>
      </c>
      <c r="K119" s="299" t="s">
        <v>688</v>
      </c>
      <c r="M119" s="82"/>
      <c r="N119" s="82"/>
      <c r="O119" s="82"/>
      <c r="P119" s="82"/>
    </row>
    <row r="120" spans="1:16" ht="11.25" customHeight="1" x14ac:dyDescent="0.2">
      <c r="A120" s="348" t="s">
        <v>616</v>
      </c>
      <c r="B120" s="348"/>
      <c r="C120" s="348"/>
      <c r="D120" s="348"/>
      <c r="E120" s="298">
        <f>SUM(F120:K120)</f>
        <v>2865</v>
      </c>
      <c r="F120" s="297">
        <v>0</v>
      </c>
      <c r="G120" s="300"/>
      <c r="H120" s="297">
        <v>2865</v>
      </c>
      <c r="I120" s="299" t="s">
        <v>688</v>
      </c>
      <c r="J120" s="299" t="s">
        <v>688</v>
      </c>
      <c r="K120" s="299" t="s">
        <v>688</v>
      </c>
      <c r="M120" s="82"/>
      <c r="N120" s="82"/>
      <c r="O120" s="82"/>
      <c r="P120" s="82"/>
    </row>
    <row r="121" spans="1:16" ht="11.25" customHeight="1" x14ac:dyDescent="0.2">
      <c r="A121" s="348" t="s">
        <v>748</v>
      </c>
      <c r="B121" s="348"/>
      <c r="C121" s="348"/>
      <c r="D121" s="348"/>
      <c r="E121" s="298">
        <f>SUM(F121:K121)</f>
        <v>322292</v>
      </c>
      <c r="F121" s="297">
        <v>0</v>
      </c>
      <c r="G121" s="300"/>
      <c r="H121" s="297">
        <v>0</v>
      </c>
      <c r="I121" s="297">
        <v>223194</v>
      </c>
      <c r="J121" s="297">
        <v>26682</v>
      </c>
      <c r="K121" s="297">
        <v>72416</v>
      </c>
      <c r="M121" s="82"/>
      <c r="N121" s="82"/>
      <c r="O121" s="82"/>
      <c r="P121" s="82"/>
    </row>
    <row r="122" spans="1:16" ht="17.25" customHeight="1" x14ac:dyDescent="0.2">
      <c r="A122" s="335"/>
      <c r="B122" s="335"/>
      <c r="C122" s="335"/>
      <c r="D122" s="335"/>
      <c r="E122" s="61"/>
      <c r="F122" s="61"/>
      <c r="G122" s="78"/>
      <c r="H122" s="61"/>
      <c r="I122" s="61"/>
      <c r="J122" s="70"/>
      <c r="K122" s="70"/>
      <c r="M122" s="82"/>
      <c r="N122" s="82"/>
      <c r="O122" s="82"/>
      <c r="P122" s="82"/>
    </row>
    <row r="123" spans="1:16" ht="11.25" customHeight="1" x14ac:dyDescent="0.2">
      <c r="A123" s="71"/>
      <c r="B123" s="71"/>
      <c r="C123" s="71"/>
      <c r="D123" s="71"/>
      <c r="F123" s="71"/>
      <c r="H123" s="71"/>
      <c r="I123" s="71"/>
      <c r="J123" s="71"/>
      <c r="K123" s="47"/>
      <c r="M123" s="82"/>
      <c r="N123" s="82"/>
      <c r="O123" s="82"/>
      <c r="P123" s="82"/>
    </row>
    <row r="124" spans="1:16" ht="11.25" customHeight="1" x14ac:dyDescent="0.2">
      <c r="A124" s="71" t="s">
        <v>145</v>
      </c>
      <c r="B124" s="71"/>
      <c r="C124" s="69"/>
      <c r="D124" s="344" t="s">
        <v>777</v>
      </c>
      <c r="E124" s="344"/>
      <c r="F124" s="344"/>
      <c r="G124" s="344"/>
      <c r="H124" s="344"/>
      <c r="I124" s="344"/>
      <c r="J124" s="344"/>
      <c r="K124" s="344"/>
      <c r="M124" s="84"/>
      <c r="N124" s="84"/>
      <c r="O124" s="84"/>
      <c r="P124" s="84"/>
    </row>
    <row r="125" spans="1:16" ht="11.25" customHeight="1" x14ac:dyDescent="0.2">
      <c r="A125" s="71"/>
      <c r="B125" s="71"/>
      <c r="C125" s="69"/>
      <c r="D125" s="344"/>
      <c r="E125" s="344"/>
      <c r="F125" s="344"/>
      <c r="G125" s="344"/>
      <c r="H125" s="344"/>
      <c r="I125" s="344"/>
      <c r="J125" s="344"/>
      <c r="K125" s="344"/>
      <c r="M125" s="84"/>
      <c r="N125" s="84"/>
      <c r="O125" s="84"/>
      <c r="P125" s="84"/>
    </row>
    <row r="126" spans="1:16" ht="11.25" customHeight="1" x14ac:dyDescent="0.2">
      <c r="A126" s="71"/>
      <c r="B126" s="71"/>
      <c r="C126" s="69"/>
      <c r="D126" s="344"/>
      <c r="E126" s="344"/>
      <c r="F126" s="344"/>
      <c r="G126" s="344"/>
      <c r="H126" s="344"/>
      <c r="I126" s="344"/>
      <c r="J126" s="344"/>
      <c r="K126" s="344"/>
      <c r="M126" s="84"/>
      <c r="N126" s="84"/>
      <c r="O126" s="84"/>
      <c r="P126" s="84"/>
    </row>
    <row r="127" spans="1:16" ht="11.25" customHeight="1" x14ac:dyDescent="0.2">
      <c r="A127" s="71"/>
      <c r="B127" s="71"/>
      <c r="C127" s="69"/>
      <c r="D127" s="344"/>
      <c r="E127" s="344"/>
      <c r="F127" s="344"/>
      <c r="G127" s="344"/>
      <c r="H127" s="344"/>
      <c r="I127" s="344"/>
      <c r="J127" s="344"/>
      <c r="K127" s="344"/>
      <c r="M127" s="82"/>
      <c r="N127" s="82"/>
      <c r="O127" s="82"/>
      <c r="P127" s="82"/>
    </row>
    <row r="128" spans="1:16" ht="11.25" customHeight="1" x14ac:dyDescent="0.2">
      <c r="A128" s="71"/>
      <c r="B128" s="71"/>
      <c r="C128" s="69"/>
      <c r="D128" s="344"/>
      <c r="E128" s="344"/>
      <c r="F128" s="344"/>
      <c r="G128" s="344"/>
      <c r="H128" s="344"/>
      <c r="I128" s="344"/>
      <c r="J128" s="344"/>
      <c r="K128" s="344"/>
      <c r="M128" s="82"/>
      <c r="N128" s="82"/>
      <c r="O128" s="82"/>
      <c r="P128" s="82"/>
    </row>
    <row r="129" spans="1:16" ht="11.25" customHeight="1" x14ac:dyDescent="0.2">
      <c r="A129" s="71" t="s">
        <v>154</v>
      </c>
      <c r="B129" s="71"/>
      <c r="C129" s="71"/>
      <c r="D129" s="344" t="s">
        <v>401</v>
      </c>
      <c r="E129" s="344"/>
      <c r="F129" s="344"/>
      <c r="G129" s="344"/>
      <c r="H129" s="344"/>
      <c r="I129" s="344"/>
      <c r="J129" s="344"/>
      <c r="K129" s="344"/>
      <c r="M129" s="82"/>
      <c r="N129" s="82"/>
      <c r="O129" s="82"/>
      <c r="P129" s="82"/>
    </row>
    <row r="130" spans="1:16" ht="11.25" customHeight="1" x14ac:dyDescent="0.2">
      <c r="A130" s="71"/>
      <c r="B130" s="71"/>
      <c r="C130" s="71"/>
      <c r="D130" s="344"/>
      <c r="E130" s="344"/>
      <c r="F130" s="344"/>
      <c r="G130" s="344"/>
      <c r="H130" s="344"/>
      <c r="I130" s="344"/>
      <c r="J130" s="344"/>
      <c r="K130" s="344"/>
      <c r="M130" s="82"/>
      <c r="N130" s="82"/>
      <c r="O130" s="82"/>
      <c r="P130" s="82"/>
    </row>
    <row r="131" spans="1:16" ht="11.25" customHeight="1" x14ac:dyDescent="0.2">
      <c r="A131" s="71"/>
      <c r="B131" s="71"/>
      <c r="C131" s="71"/>
      <c r="D131" s="344"/>
      <c r="E131" s="344"/>
      <c r="F131" s="344"/>
      <c r="G131" s="344"/>
      <c r="H131" s="344"/>
      <c r="I131" s="344"/>
      <c r="J131" s="344"/>
      <c r="K131" s="344"/>
      <c r="M131" s="82"/>
      <c r="N131" s="82"/>
      <c r="O131" s="82"/>
      <c r="P131" s="82"/>
    </row>
    <row r="132" spans="1:16" ht="11.25" customHeight="1" x14ac:dyDescent="0.2">
      <c r="A132" s="71"/>
      <c r="B132" s="71"/>
      <c r="C132" s="71"/>
      <c r="D132" s="344"/>
      <c r="E132" s="344"/>
      <c r="F132" s="344"/>
      <c r="G132" s="344"/>
      <c r="H132" s="344"/>
      <c r="I132" s="344"/>
      <c r="J132" s="344"/>
      <c r="K132" s="344"/>
      <c r="M132" s="82"/>
      <c r="N132" s="82"/>
      <c r="O132" s="82"/>
      <c r="P132" s="82"/>
    </row>
    <row r="133" spans="1:16" ht="11.25" customHeight="1" x14ac:dyDescent="0.2">
      <c r="A133" s="73" t="s">
        <v>144</v>
      </c>
      <c r="B133" s="71"/>
      <c r="C133" s="71"/>
      <c r="D133" s="350" t="s">
        <v>721</v>
      </c>
      <c r="E133" s="351"/>
      <c r="F133" s="351"/>
      <c r="G133" s="351"/>
      <c r="H133" s="351"/>
      <c r="I133" s="351"/>
      <c r="J133" s="351"/>
      <c r="K133" s="351"/>
      <c r="L133" s="15"/>
      <c r="M133" s="82"/>
      <c r="N133" s="82"/>
      <c r="O133" s="82"/>
      <c r="P133" s="82"/>
    </row>
    <row r="134" spans="1:16" x14ac:dyDescent="0.2">
      <c r="A134" s="73"/>
      <c r="B134" s="71"/>
      <c r="C134" s="71"/>
      <c r="D134" s="351"/>
      <c r="E134" s="351"/>
      <c r="F134" s="351"/>
      <c r="G134" s="351"/>
      <c r="H134" s="351"/>
      <c r="I134" s="351"/>
      <c r="J134" s="351"/>
      <c r="K134" s="351"/>
      <c r="L134" s="15"/>
      <c r="M134" s="82"/>
      <c r="N134" s="82"/>
      <c r="O134" s="82"/>
      <c r="P134" s="82"/>
    </row>
    <row r="135" spans="1:16" ht="11.25" customHeight="1" x14ac:dyDescent="0.2">
      <c r="A135" s="73"/>
      <c r="B135" s="71"/>
      <c r="C135" s="71"/>
      <c r="D135" s="350" t="s">
        <v>720</v>
      </c>
      <c r="E135" s="351"/>
      <c r="F135" s="351"/>
      <c r="G135" s="351"/>
      <c r="H135" s="351"/>
      <c r="I135" s="351"/>
      <c r="J135" s="351"/>
      <c r="K135" s="351"/>
      <c r="L135" s="15"/>
      <c r="M135" s="82"/>
      <c r="N135" s="82"/>
      <c r="O135" s="82"/>
      <c r="P135" s="82"/>
    </row>
    <row r="136" spans="1:16" x14ac:dyDescent="0.2">
      <c r="A136" s="73"/>
      <c r="B136" s="71"/>
      <c r="C136" s="71"/>
      <c r="D136" s="351"/>
      <c r="E136" s="351"/>
      <c r="F136" s="351"/>
      <c r="G136" s="351"/>
      <c r="H136" s="351"/>
      <c r="I136" s="351"/>
      <c r="J136" s="351"/>
      <c r="K136" s="351"/>
      <c r="L136" s="15"/>
      <c r="M136" s="82"/>
      <c r="N136" s="82"/>
      <c r="O136" s="82"/>
      <c r="P136" s="82"/>
    </row>
    <row r="137" spans="1:16" ht="11.25" customHeight="1" x14ac:dyDescent="0.2">
      <c r="A137" s="73"/>
      <c r="B137" s="71"/>
      <c r="C137" s="71"/>
      <c r="D137" s="350" t="s">
        <v>719</v>
      </c>
      <c r="E137" s="351"/>
      <c r="F137" s="351"/>
      <c r="G137" s="351"/>
      <c r="H137" s="351"/>
      <c r="I137" s="351"/>
      <c r="J137" s="351"/>
      <c r="K137" s="351"/>
      <c r="L137" s="71"/>
      <c r="M137" s="82"/>
      <c r="N137" s="82"/>
      <c r="O137" s="82"/>
      <c r="P137" s="82"/>
    </row>
    <row r="138" spans="1:16" x14ac:dyDescent="0.2">
      <c r="A138" s="73"/>
      <c r="B138" s="71"/>
      <c r="C138" s="71"/>
      <c r="D138" s="351"/>
      <c r="E138" s="351"/>
      <c r="F138" s="351"/>
      <c r="G138" s="351"/>
      <c r="H138" s="351"/>
      <c r="I138" s="351"/>
      <c r="J138" s="351"/>
      <c r="K138" s="351"/>
      <c r="L138" s="71"/>
      <c r="M138" s="82"/>
      <c r="N138" s="82"/>
      <c r="O138" s="82"/>
      <c r="P138" s="82"/>
    </row>
    <row r="139" spans="1:16" ht="11.25" customHeight="1" x14ac:dyDescent="0.2">
      <c r="A139" s="73"/>
      <c r="B139" s="71"/>
      <c r="C139" s="71"/>
      <c r="D139" s="345" t="s">
        <v>717</v>
      </c>
      <c r="E139" s="345"/>
      <c r="F139" s="345"/>
      <c r="G139" s="345"/>
      <c r="H139" s="345"/>
      <c r="I139" s="345"/>
      <c r="J139" s="345"/>
      <c r="K139" s="345"/>
      <c r="L139" s="21"/>
      <c r="M139" s="82"/>
      <c r="N139" s="82"/>
      <c r="O139" s="82"/>
      <c r="P139" s="82"/>
    </row>
    <row r="140" spans="1:16" x14ac:dyDescent="0.2">
      <c r="A140" s="73"/>
      <c r="B140" s="71"/>
      <c r="C140" s="71"/>
      <c r="D140" s="346" t="s">
        <v>716</v>
      </c>
      <c r="E140" s="339"/>
      <c r="F140" s="339"/>
      <c r="G140" s="339"/>
      <c r="H140" s="339"/>
      <c r="I140" s="339"/>
      <c r="J140" s="339"/>
      <c r="K140" s="339"/>
      <c r="L140" s="20"/>
      <c r="M140" s="82"/>
      <c r="N140" s="82"/>
      <c r="O140" s="82"/>
      <c r="P140" s="82"/>
    </row>
    <row r="141" spans="1:16" x14ac:dyDescent="0.2">
      <c r="A141" s="73"/>
      <c r="B141" s="71"/>
      <c r="C141" s="71"/>
      <c r="D141" s="346" t="s">
        <v>715</v>
      </c>
      <c r="E141" s="349"/>
      <c r="F141" s="349"/>
      <c r="G141" s="349"/>
      <c r="H141" s="349"/>
      <c r="I141" s="349"/>
      <c r="J141" s="349"/>
      <c r="K141" s="349"/>
      <c r="L141" s="20"/>
      <c r="M141" s="82"/>
      <c r="N141" s="82"/>
      <c r="O141" s="82"/>
      <c r="P141" s="82"/>
    </row>
    <row r="142" spans="1:16" x14ac:dyDescent="0.2">
      <c r="A142" s="73"/>
      <c r="B142" s="71"/>
      <c r="C142" s="71"/>
      <c r="D142" s="346" t="s">
        <v>714</v>
      </c>
      <c r="E142" s="349"/>
      <c r="F142" s="349"/>
      <c r="G142" s="349"/>
      <c r="H142" s="349"/>
      <c r="I142" s="349"/>
      <c r="J142" s="349"/>
      <c r="K142" s="349"/>
      <c r="L142" s="20"/>
      <c r="M142" s="82"/>
      <c r="N142" s="82"/>
      <c r="O142" s="82"/>
      <c r="P142" s="82"/>
    </row>
    <row r="143" spans="1:16" hidden="1" x14ac:dyDescent="0.2">
      <c r="A143" s="74" t="s">
        <v>153</v>
      </c>
      <c r="M143" s="82"/>
      <c r="N143" s="82"/>
      <c r="O143" s="82"/>
      <c r="P143" s="82"/>
    </row>
    <row r="144" spans="1:16" ht="11.25" hidden="1" customHeight="1" x14ac:dyDescent="0.2">
      <c r="C144" s="69"/>
      <c r="D144" s="69"/>
      <c r="E144" s="69"/>
      <c r="F144" s="69"/>
      <c r="G144" s="69"/>
      <c r="H144" s="69"/>
      <c r="I144" s="69"/>
      <c r="J144" s="69"/>
      <c r="K144" s="69"/>
      <c r="L144" s="69"/>
      <c r="M144" s="82"/>
      <c r="N144" s="82"/>
      <c r="O144" s="82"/>
      <c r="P144" s="82"/>
    </row>
    <row r="145" spans="2:16" hidden="1" x14ac:dyDescent="0.2">
      <c r="B145" s="69"/>
      <c r="C145" s="69"/>
      <c r="D145" s="69"/>
      <c r="E145" s="69"/>
      <c r="F145" s="69"/>
      <c r="G145" s="69"/>
      <c r="H145" s="69"/>
      <c r="I145" s="69"/>
      <c r="J145" s="69"/>
      <c r="K145" s="69"/>
      <c r="L145" s="69"/>
      <c r="M145" s="82"/>
      <c r="N145" s="82"/>
      <c r="O145" s="82"/>
      <c r="P145" s="82"/>
    </row>
    <row r="146" spans="2:16" hidden="1" x14ac:dyDescent="0.2">
      <c r="B146" s="69"/>
      <c r="C146" s="69"/>
      <c r="D146" s="69"/>
      <c r="E146" s="69"/>
      <c r="F146" s="69"/>
      <c r="G146" s="69"/>
      <c r="H146" s="69"/>
      <c r="I146" s="69"/>
      <c r="J146" s="69"/>
      <c r="K146" s="69"/>
      <c r="L146" s="69"/>
      <c r="M146" s="82"/>
      <c r="N146" s="82"/>
      <c r="O146" s="82"/>
      <c r="P146" s="82"/>
    </row>
    <row r="147" spans="2:16" hidden="1" x14ac:dyDescent="0.2">
      <c r="B147" s="69"/>
      <c r="C147" s="69"/>
      <c r="D147" s="69"/>
      <c r="E147" s="69"/>
      <c r="F147" s="69"/>
      <c r="G147" s="69"/>
      <c r="H147" s="69"/>
      <c r="I147" s="69"/>
      <c r="J147" s="69"/>
      <c r="K147" s="69"/>
      <c r="L147" s="69"/>
      <c r="M147" s="82"/>
      <c r="N147" s="82"/>
      <c r="O147" s="82"/>
      <c r="P147" s="82"/>
    </row>
    <row r="148" spans="2:16" hidden="1" x14ac:dyDescent="0.2">
      <c r="M148" s="82"/>
      <c r="N148" s="82"/>
      <c r="O148" s="82"/>
      <c r="P148" s="82"/>
    </row>
    <row r="149" spans="2:16" hidden="1" x14ac:dyDescent="0.2">
      <c r="M149" s="82"/>
      <c r="N149" s="82"/>
      <c r="O149" s="82"/>
      <c r="P149" s="82"/>
    </row>
    <row r="150" spans="2:16" hidden="1" x14ac:dyDescent="0.2">
      <c r="M150" s="82"/>
      <c r="N150" s="82"/>
      <c r="O150" s="82"/>
      <c r="P150" s="82"/>
    </row>
    <row r="151" spans="2:16" hidden="1" x14ac:dyDescent="0.2">
      <c r="M151" s="82"/>
      <c r="N151" s="82"/>
      <c r="O151" s="82"/>
      <c r="P151" s="82"/>
    </row>
    <row r="152" spans="2:16" hidden="1" x14ac:dyDescent="0.2">
      <c r="M152" s="82"/>
      <c r="N152" s="82"/>
      <c r="O152" s="82"/>
      <c r="P152" s="82"/>
    </row>
    <row r="153" spans="2:16" hidden="1" x14ac:dyDescent="0.2">
      <c r="M153" s="82"/>
      <c r="N153" s="82"/>
      <c r="O153" s="82"/>
      <c r="P153" s="82"/>
    </row>
    <row r="154" spans="2:16" hidden="1" x14ac:dyDescent="0.2">
      <c r="M154" s="82"/>
      <c r="N154" s="82"/>
      <c r="O154" s="82"/>
      <c r="P154" s="82"/>
    </row>
    <row r="155" spans="2:16" hidden="1" x14ac:dyDescent="0.2">
      <c r="M155" s="82"/>
      <c r="N155" s="82"/>
      <c r="O155" s="82"/>
      <c r="P155" s="82"/>
    </row>
    <row r="156" spans="2:16" hidden="1" x14ac:dyDescent="0.2">
      <c r="M156" s="82"/>
      <c r="N156" s="82"/>
      <c r="O156" s="82"/>
      <c r="P156" s="82"/>
    </row>
    <row r="157" spans="2:16" hidden="1" x14ac:dyDescent="0.2">
      <c r="M157" s="82"/>
      <c r="N157" s="82"/>
      <c r="O157" s="82"/>
      <c r="P157" s="82"/>
    </row>
    <row r="158" spans="2:16" hidden="1" x14ac:dyDescent="0.2">
      <c r="M158" s="82"/>
      <c r="N158" s="82"/>
      <c r="O158" s="82"/>
      <c r="P158" s="82"/>
    </row>
    <row r="159" spans="2:16" hidden="1" x14ac:dyDescent="0.2">
      <c r="M159" s="82"/>
      <c r="N159" s="82"/>
      <c r="O159" s="82"/>
      <c r="P159" s="82"/>
    </row>
    <row r="160" spans="2:16" hidden="1" x14ac:dyDescent="0.2">
      <c r="M160" s="82"/>
      <c r="N160" s="82"/>
      <c r="O160" s="82"/>
      <c r="P160" s="82"/>
    </row>
    <row r="161" spans="5:16" hidden="1" x14ac:dyDescent="0.2">
      <c r="E161" s="46"/>
      <c r="G161" s="46"/>
      <c r="M161" s="82"/>
      <c r="N161" s="82"/>
      <c r="O161" s="82"/>
      <c r="P161" s="82"/>
    </row>
    <row r="162" spans="5:16" hidden="1" x14ac:dyDescent="0.2">
      <c r="E162" s="46"/>
      <c r="G162" s="46"/>
      <c r="M162" s="82"/>
      <c r="N162" s="82"/>
      <c r="O162" s="82"/>
      <c r="P162" s="82"/>
    </row>
    <row r="163" spans="5:16" hidden="1" x14ac:dyDescent="0.2">
      <c r="E163" s="46"/>
      <c r="G163" s="46"/>
      <c r="M163" s="82"/>
      <c r="N163" s="82"/>
      <c r="O163" s="82"/>
      <c r="P163" s="82"/>
    </row>
    <row r="164" spans="5:16" hidden="1" x14ac:dyDescent="0.2">
      <c r="E164" s="46"/>
      <c r="G164" s="46"/>
      <c r="M164" s="82"/>
      <c r="N164" s="82"/>
      <c r="O164" s="82"/>
      <c r="P164" s="82"/>
    </row>
    <row r="165" spans="5:16" hidden="1" x14ac:dyDescent="0.2">
      <c r="E165" s="46"/>
      <c r="G165" s="46"/>
      <c r="M165" s="82"/>
      <c r="N165" s="82"/>
      <c r="O165" s="82"/>
      <c r="P165" s="82"/>
    </row>
    <row r="166" spans="5:16" hidden="1" x14ac:dyDescent="0.2">
      <c r="E166" s="46"/>
      <c r="G166" s="46"/>
      <c r="M166" s="82"/>
      <c r="N166" s="82"/>
      <c r="O166" s="82"/>
      <c r="P166" s="82"/>
    </row>
    <row r="167" spans="5:16" hidden="1" x14ac:dyDescent="0.2">
      <c r="E167" s="46"/>
      <c r="G167" s="46"/>
      <c r="M167" s="82"/>
      <c r="N167" s="82"/>
      <c r="O167" s="82"/>
      <c r="P167" s="82"/>
    </row>
    <row r="168" spans="5:16" hidden="1" x14ac:dyDescent="0.2">
      <c r="E168" s="46"/>
      <c r="G168" s="46"/>
      <c r="M168" s="82"/>
      <c r="N168" s="82"/>
      <c r="O168" s="82"/>
      <c r="P168" s="82"/>
    </row>
    <row r="169" spans="5:16" hidden="1" x14ac:dyDescent="0.2">
      <c r="E169" s="46"/>
      <c r="G169" s="46"/>
      <c r="M169" s="82"/>
      <c r="N169" s="82"/>
      <c r="O169" s="82"/>
      <c r="P169" s="82"/>
    </row>
    <row r="170" spans="5:16" hidden="1" x14ac:dyDescent="0.2">
      <c r="E170" s="46"/>
      <c r="G170" s="46"/>
      <c r="M170" s="82"/>
      <c r="N170" s="82"/>
      <c r="O170" s="82"/>
      <c r="P170" s="82"/>
    </row>
    <row r="171" spans="5:16" hidden="1" x14ac:dyDescent="0.2">
      <c r="E171" s="46"/>
      <c r="G171" s="46"/>
      <c r="M171" s="82"/>
      <c r="N171" s="82"/>
      <c r="O171" s="82"/>
      <c r="P171" s="82"/>
    </row>
    <row r="172" spans="5:16" hidden="1" x14ac:dyDescent="0.2">
      <c r="E172" s="46"/>
      <c r="G172" s="46"/>
      <c r="M172" s="82"/>
      <c r="N172" s="82"/>
      <c r="O172" s="82"/>
      <c r="P172" s="82"/>
    </row>
    <row r="173" spans="5:16" hidden="1" x14ac:dyDescent="0.2">
      <c r="E173" s="46"/>
      <c r="G173" s="46"/>
      <c r="M173" s="82"/>
      <c r="N173" s="82"/>
      <c r="O173" s="82"/>
      <c r="P173" s="82"/>
    </row>
    <row r="174" spans="5:16" hidden="1" x14ac:dyDescent="0.2">
      <c r="E174" s="46"/>
      <c r="G174" s="46"/>
      <c r="M174" s="82"/>
      <c r="N174" s="82"/>
      <c r="O174" s="82"/>
      <c r="P174" s="82"/>
    </row>
    <row r="175" spans="5:16" hidden="1" x14ac:dyDescent="0.2">
      <c r="E175" s="46"/>
      <c r="G175" s="46"/>
      <c r="M175" s="82"/>
      <c r="N175" s="82"/>
      <c r="O175" s="82"/>
      <c r="P175" s="82"/>
    </row>
    <row r="176" spans="5:16" hidden="1" x14ac:dyDescent="0.2">
      <c r="E176" s="46"/>
      <c r="G176" s="46"/>
      <c r="M176" s="82"/>
      <c r="N176" s="82"/>
      <c r="O176" s="82"/>
      <c r="P176" s="82"/>
    </row>
    <row r="177" spans="5:16" hidden="1" x14ac:dyDescent="0.2">
      <c r="E177" s="46"/>
      <c r="G177" s="46"/>
      <c r="M177" s="82"/>
      <c r="N177" s="82"/>
      <c r="O177" s="82"/>
      <c r="P177" s="82"/>
    </row>
    <row r="178" spans="5:16" hidden="1" x14ac:dyDescent="0.2">
      <c r="E178" s="46"/>
      <c r="G178" s="46"/>
      <c r="M178" s="82"/>
      <c r="N178" s="82"/>
      <c r="O178" s="82"/>
      <c r="P178" s="82"/>
    </row>
    <row r="179" spans="5:16" hidden="1" x14ac:dyDescent="0.2">
      <c r="E179" s="46"/>
      <c r="G179" s="46"/>
      <c r="M179" s="82"/>
      <c r="N179" s="82"/>
      <c r="O179" s="82"/>
      <c r="P179" s="82"/>
    </row>
    <row r="180" spans="5:16" hidden="1" x14ac:dyDescent="0.2">
      <c r="E180" s="46"/>
      <c r="G180" s="46"/>
      <c r="M180" s="82"/>
      <c r="N180" s="82"/>
      <c r="O180" s="82"/>
      <c r="P180" s="82"/>
    </row>
    <row r="181" spans="5:16" hidden="1" x14ac:dyDescent="0.2">
      <c r="E181" s="46"/>
      <c r="G181" s="46"/>
      <c r="M181" s="82"/>
      <c r="N181" s="82"/>
      <c r="O181" s="82"/>
      <c r="P181" s="82"/>
    </row>
    <row r="182" spans="5:16" hidden="1" x14ac:dyDescent="0.2">
      <c r="E182" s="46"/>
      <c r="G182" s="46"/>
      <c r="M182" s="84"/>
      <c r="N182" s="84"/>
      <c r="O182" s="84"/>
      <c r="P182" s="84"/>
    </row>
    <row r="183" spans="5:16" hidden="1" x14ac:dyDescent="0.2">
      <c r="E183" s="46"/>
      <c r="G183" s="46"/>
      <c r="M183" s="82"/>
      <c r="N183" s="82"/>
      <c r="O183" s="82"/>
      <c r="P183" s="82"/>
    </row>
    <row r="184" spans="5:16" hidden="1" x14ac:dyDescent="0.2">
      <c r="E184" s="46"/>
      <c r="G184" s="46"/>
      <c r="M184" s="82"/>
      <c r="N184" s="82"/>
      <c r="O184" s="82"/>
      <c r="P184" s="82"/>
    </row>
    <row r="185" spans="5:16" hidden="1" x14ac:dyDescent="0.2">
      <c r="E185" s="46"/>
      <c r="G185" s="46"/>
      <c r="M185" s="82"/>
      <c r="N185" s="82"/>
      <c r="O185" s="82"/>
      <c r="P185" s="82"/>
    </row>
    <row r="186" spans="5:16" hidden="1" x14ac:dyDescent="0.2">
      <c r="E186" s="46"/>
      <c r="G186" s="46"/>
      <c r="M186" s="82"/>
      <c r="N186" s="82"/>
      <c r="O186" s="82"/>
      <c r="P186" s="82"/>
    </row>
    <row r="187" spans="5:16" hidden="1" x14ac:dyDescent="0.2">
      <c r="E187" s="46"/>
      <c r="G187" s="46"/>
      <c r="M187" s="82"/>
      <c r="N187" s="82"/>
      <c r="O187" s="82"/>
      <c r="P187" s="82"/>
    </row>
    <row r="188" spans="5:16" hidden="1" x14ac:dyDescent="0.2">
      <c r="E188" s="46"/>
      <c r="G188" s="46"/>
      <c r="M188" s="82"/>
      <c r="N188" s="82"/>
      <c r="O188" s="82"/>
      <c r="P188" s="82"/>
    </row>
    <row r="189" spans="5:16" hidden="1" x14ac:dyDescent="0.2">
      <c r="E189" s="46"/>
      <c r="G189" s="46"/>
      <c r="M189" s="82"/>
      <c r="N189" s="82"/>
      <c r="O189" s="82"/>
      <c r="P189" s="82"/>
    </row>
    <row r="190" spans="5:16" hidden="1" x14ac:dyDescent="0.2">
      <c r="E190" s="46"/>
      <c r="G190" s="46"/>
      <c r="M190" s="82"/>
      <c r="N190" s="82"/>
      <c r="O190" s="82"/>
      <c r="P190" s="82"/>
    </row>
    <row r="191" spans="5:16" hidden="1" x14ac:dyDescent="0.2">
      <c r="E191" s="46"/>
      <c r="G191" s="46"/>
      <c r="M191" s="82"/>
      <c r="N191" s="82"/>
      <c r="O191" s="82"/>
      <c r="P191" s="82"/>
    </row>
    <row r="192" spans="5:16" hidden="1" x14ac:dyDescent="0.2">
      <c r="E192" s="46"/>
      <c r="G192" s="46"/>
      <c r="M192" s="82"/>
      <c r="N192" s="82"/>
      <c r="O192" s="82"/>
      <c r="P192" s="82"/>
    </row>
    <row r="193" spans="5:16" hidden="1" x14ac:dyDescent="0.2">
      <c r="E193" s="46"/>
      <c r="G193" s="46"/>
      <c r="M193" s="82"/>
      <c r="N193" s="82"/>
      <c r="O193" s="82"/>
      <c r="P193" s="82"/>
    </row>
    <row r="194" spans="5:16" hidden="1" x14ac:dyDescent="0.2">
      <c r="E194" s="46"/>
      <c r="G194" s="46"/>
      <c r="M194" s="82"/>
      <c r="N194" s="82"/>
      <c r="O194" s="82"/>
      <c r="P194" s="82"/>
    </row>
    <row r="195" spans="5:16" hidden="1" x14ac:dyDescent="0.2">
      <c r="E195" s="46"/>
      <c r="G195" s="46"/>
      <c r="M195" s="82"/>
      <c r="N195" s="82"/>
      <c r="O195" s="82"/>
      <c r="P195" s="82"/>
    </row>
    <row r="196" spans="5:16" hidden="1" x14ac:dyDescent="0.2">
      <c r="E196" s="46"/>
      <c r="G196" s="46"/>
      <c r="M196" s="82"/>
      <c r="N196" s="82"/>
      <c r="O196" s="82"/>
      <c r="P196" s="82"/>
    </row>
    <row r="197" spans="5:16" hidden="1" x14ac:dyDescent="0.2">
      <c r="E197" s="46"/>
      <c r="G197" s="46"/>
      <c r="M197" s="82"/>
      <c r="N197" s="82"/>
      <c r="O197" s="82"/>
      <c r="P197" s="82"/>
    </row>
    <row r="198" spans="5:16" hidden="1" x14ac:dyDescent="0.2">
      <c r="E198" s="46"/>
      <c r="G198" s="46"/>
      <c r="M198" s="82"/>
      <c r="N198" s="82"/>
      <c r="O198" s="82"/>
      <c r="P198" s="82"/>
    </row>
    <row r="199" spans="5:16" hidden="1" x14ac:dyDescent="0.2">
      <c r="E199" s="46"/>
      <c r="G199" s="46"/>
      <c r="M199" s="82"/>
      <c r="N199" s="82"/>
      <c r="O199" s="82"/>
      <c r="P199" s="82"/>
    </row>
    <row r="200" spans="5:16" hidden="1" x14ac:dyDescent="0.2">
      <c r="E200" s="46"/>
      <c r="G200" s="46"/>
      <c r="M200" s="82"/>
      <c r="N200" s="82"/>
      <c r="O200" s="82"/>
      <c r="P200" s="82"/>
    </row>
    <row r="201" spans="5:16" hidden="1" x14ac:dyDescent="0.2">
      <c r="E201" s="46"/>
      <c r="G201" s="46"/>
      <c r="M201" s="82"/>
      <c r="N201" s="82"/>
      <c r="O201" s="82"/>
      <c r="P201" s="82"/>
    </row>
    <row r="202" spans="5:16" hidden="1" x14ac:dyDescent="0.2">
      <c r="E202" s="46"/>
      <c r="G202" s="46"/>
      <c r="M202" s="82"/>
      <c r="N202" s="82"/>
      <c r="O202" s="82"/>
      <c r="P202" s="82"/>
    </row>
    <row r="203" spans="5:16" hidden="1" x14ac:dyDescent="0.2">
      <c r="E203" s="46"/>
      <c r="G203" s="46"/>
      <c r="M203" s="82"/>
      <c r="N203" s="82"/>
      <c r="O203" s="82"/>
      <c r="P203" s="82"/>
    </row>
    <row r="204" spans="5:16" hidden="1" x14ac:dyDescent="0.2">
      <c r="E204" s="46"/>
      <c r="G204" s="46"/>
      <c r="M204" s="82"/>
      <c r="N204" s="82"/>
      <c r="O204" s="82"/>
      <c r="P204" s="82"/>
    </row>
    <row r="205" spans="5:16" hidden="1" x14ac:dyDescent="0.2">
      <c r="E205" s="46"/>
      <c r="G205" s="46"/>
      <c r="M205" s="82"/>
      <c r="N205" s="82"/>
      <c r="O205" s="82"/>
      <c r="P205" s="82"/>
    </row>
    <row r="206" spans="5:16" hidden="1" x14ac:dyDescent="0.2">
      <c r="E206" s="46"/>
      <c r="G206" s="46"/>
      <c r="M206" s="82"/>
      <c r="N206" s="82"/>
      <c r="O206" s="82"/>
      <c r="P206" s="82"/>
    </row>
    <row r="207" spans="5:16" hidden="1" x14ac:dyDescent="0.2">
      <c r="E207" s="46"/>
      <c r="G207" s="46"/>
      <c r="M207" s="82"/>
      <c r="N207" s="82"/>
      <c r="O207" s="82"/>
      <c r="P207" s="82"/>
    </row>
    <row r="208" spans="5:16" hidden="1" x14ac:dyDescent="0.2">
      <c r="E208" s="46"/>
      <c r="G208" s="46"/>
      <c r="M208" s="82"/>
      <c r="N208" s="82"/>
      <c r="O208" s="82"/>
      <c r="P208" s="82"/>
    </row>
    <row r="209" spans="5:16" hidden="1" x14ac:dyDescent="0.2">
      <c r="E209" s="46"/>
      <c r="G209" s="46"/>
      <c r="M209" s="82"/>
      <c r="N209" s="82"/>
      <c r="O209" s="82"/>
      <c r="P209" s="82"/>
    </row>
    <row r="210" spans="5:16" hidden="1" x14ac:dyDescent="0.2">
      <c r="E210" s="46"/>
      <c r="G210" s="46"/>
      <c r="M210" s="82"/>
      <c r="N210" s="82"/>
      <c r="O210" s="82"/>
      <c r="P210" s="82"/>
    </row>
    <row r="211" spans="5:16" hidden="1" x14ac:dyDescent="0.2">
      <c r="E211" s="46"/>
      <c r="G211" s="46"/>
      <c r="M211" s="82"/>
      <c r="N211" s="82"/>
      <c r="O211" s="82"/>
      <c r="P211" s="82"/>
    </row>
    <row r="212" spans="5:16" hidden="1" x14ac:dyDescent="0.2">
      <c r="E212" s="46"/>
      <c r="G212" s="46"/>
      <c r="M212" s="82"/>
      <c r="N212" s="82"/>
      <c r="O212" s="82"/>
      <c r="P212" s="82"/>
    </row>
    <row r="213" spans="5:16" hidden="1" x14ac:dyDescent="0.2">
      <c r="E213" s="46"/>
      <c r="G213" s="46"/>
      <c r="M213" s="82"/>
      <c r="N213" s="82"/>
      <c r="O213" s="82"/>
      <c r="P213" s="82"/>
    </row>
    <row r="214" spans="5:16" hidden="1" x14ac:dyDescent="0.2">
      <c r="E214" s="46"/>
      <c r="G214" s="46"/>
      <c r="M214" s="82"/>
      <c r="N214" s="82"/>
      <c r="O214" s="82"/>
      <c r="P214" s="82"/>
    </row>
    <row r="215" spans="5:16" hidden="1" x14ac:dyDescent="0.2">
      <c r="E215" s="46"/>
      <c r="G215" s="46"/>
      <c r="M215" s="82"/>
      <c r="N215" s="82"/>
      <c r="O215" s="82"/>
      <c r="P215" s="82"/>
    </row>
    <row r="216" spans="5:16" hidden="1" x14ac:dyDescent="0.2">
      <c r="E216" s="46"/>
      <c r="G216" s="46"/>
      <c r="M216" s="82"/>
      <c r="N216" s="82"/>
      <c r="O216" s="82"/>
      <c r="P216" s="82"/>
    </row>
    <row r="217" spans="5:16" hidden="1" x14ac:dyDescent="0.2">
      <c r="E217" s="46"/>
      <c r="G217" s="46"/>
      <c r="M217" s="82"/>
      <c r="N217" s="82"/>
      <c r="O217" s="82"/>
      <c r="P217" s="82"/>
    </row>
    <row r="218" spans="5:16" hidden="1" x14ac:dyDescent="0.2">
      <c r="E218" s="46"/>
      <c r="G218" s="46"/>
      <c r="M218" s="82"/>
      <c r="N218" s="82"/>
      <c r="O218" s="82"/>
      <c r="P218" s="82"/>
    </row>
    <row r="219" spans="5:16" hidden="1" x14ac:dyDescent="0.2">
      <c r="E219" s="46"/>
      <c r="G219" s="46"/>
      <c r="M219" s="82"/>
      <c r="N219" s="82"/>
      <c r="O219" s="82"/>
      <c r="P219" s="82"/>
    </row>
    <row r="220" spans="5:16" hidden="1" x14ac:dyDescent="0.2">
      <c r="E220" s="46"/>
      <c r="G220" s="46"/>
      <c r="M220" s="82"/>
      <c r="N220" s="82"/>
      <c r="O220" s="82"/>
      <c r="P220" s="82"/>
    </row>
    <row r="221" spans="5:16" hidden="1" x14ac:dyDescent="0.2">
      <c r="E221" s="46"/>
      <c r="G221" s="46"/>
      <c r="M221" s="82"/>
      <c r="N221" s="82"/>
      <c r="O221" s="82"/>
      <c r="P221" s="82"/>
    </row>
    <row r="222" spans="5:16" hidden="1" x14ac:dyDescent="0.2">
      <c r="E222" s="46"/>
      <c r="G222" s="46"/>
      <c r="M222" s="82"/>
      <c r="N222" s="82"/>
      <c r="O222" s="82"/>
      <c r="P222" s="82"/>
    </row>
    <row r="223" spans="5:16" hidden="1" x14ac:dyDescent="0.2">
      <c r="E223" s="46"/>
      <c r="G223" s="46"/>
      <c r="M223" s="83"/>
      <c r="N223" s="82"/>
      <c r="O223" s="82"/>
      <c r="P223" s="82"/>
    </row>
    <row r="224" spans="5:16" hidden="1" x14ac:dyDescent="0.2">
      <c r="E224" s="46"/>
      <c r="G224" s="46"/>
      <c r="M224" s="86"/>
      <c r="N224" s="86"/>
      <c r="O224" s="86"/>
      <c r="P224" s="86"/>
    </row>
  </sheetData>
  <mergeCells count="126">
    <mergeCell ref="D124:K128"/>
    <mergeCell ref="D129:K132"/>
    <mergeCell ref="A117:D117"/>
    <mergeCell ref="A118:D118"/>
    <mergeCell ref="A119:D119"/>
    <mergeCell ref="A120:D120"/>
    <mergeCell ref="A121:D121"/>
    <mergeCell ref="A111:D111"/>
    <mergeCell ref="A112:D112"/>
    <mergeCell ref="A113:D113"/>
    <mergeCell ref="A114:D114"/>
    <mergeCell ref="A115:D115"/>
    <mergeCell ref="A108:D108"/>
    <mergeCell ref="A109:D109"/>
    <mergeCell ref="A95:D95"/>
    <mergeCell ref="A96:D96"/>
    <mergeCell ref="A97:D97"/>
    <mergeCell ref="A116:D116"/>
    <mergeCell ref="A110:D110"/>
    <mergeCell ref="A98:D98"/>
    <mergeCell ref="A99:D99"/>
    <mergeCell ref="A100:D100"/>
    <mergeCell ref="A101:D101"/>
    <mergeCell ref="A102:D102"/>
    <mergeCell ref="A103:D103"/>
    <mergeCell ref="A104:D104"/>
    <mergeCell ref="A105:D105"/>
    <mergeCell ref="A106:D106"/>
    <mergeCell ref="A74:D74"/>
    <mergeCell ref="A75:D75"/>
    <mergeCell ref="A107:D107"/>
    <mergeCell ref="A76:D76"/>
    <mergeCell ref="A77:D77"/>
    <mergeCell ref="A78:D78"/>
    <mergeCell ref="A79:D79"/>
    <mergeCell ref="A80:D80"/>
    <mergeCell ref="A81:D81"/>
    <mergeCell ref="A82:D82"/>
    <mergeCell ref="A89:D89"/>
    <mergeCell ref="A90:D90"/>
    <mergeCell ref="A92:D92"/>
    <mergeCell ref="A93:D93"/>
    <mergeCell ref="A94:D94"/>
    <mergeCell ref="A91:D91"/>
    <mergeCell ref="A83:D83"/>
    <mergeCell ref="A84:D84"/>
    <mergeCell ref="A85:D85"/>
    <mergeCell ref="A86:D86"/>
    <mergeCell ref="A87:D87"/>
    <mergeCell ref="A88:D88"/>
    <mergeCell ref="A70:D70"/>
    <mergeCell ref="A68:D68"/>
    <mergeCell ref="A71:D71"/>
    <mergeCell ref="A72:D72"/>
    <mergeCell ref="A73:D73"/>
    <mergeCell ref="A63:D63"/>
    <mergeCell ref="A64:D64"/>
    <mergeCell ref="A65:D65"/>
    <mergeCell ref="A66:D66"/>
    <mergeCell ref="A67:D67"/>
    <mergeCell ref="A54:D54"/>
    <mergeCell ref="A55:D55"/>
    <mergeCell ref="A56:D56"/>
    <mergeCell ref="A69:D69"/>
    <mergeCell ref="A57:D57"/>
    <mergeCell ref="A58:D58"/>
    <mergeCell ref="A59:D59"/>
    <mergeCell ref="A60:D60"/>
    <mergeCell ref="A61:D61"/>
    <mergeCell ref="A62:D62"/>
    <mergeCell ref="A48:D48"/>
    <mergeCell ref="A49:D49"/>
    <mergeCell ref="A50:D50"/>
    <mergeCell ref="A51:D51"/>
    <mergeCell ref="A52:D52"/>
    <mergeCell ref="A53:D53"/>
    <mergeCell ref="A42:D42"/>
    <mergeCell ref="A43:D43"/>
    <mergeCell ref="A44:D44"/>
    <mergeCell ref="A45:D45"/>
    <mergeCell ref="A46:D46"/>
    <mergeCell ref="A47:D47"/>
    <mergeCell ref="A38:D38"/>
    <mergeCell ref="A39:D39"/>
    <mergeCell ref="A40:D40"/>
    <mergeCell ref="A41:D41"/>
    <mergeCell ref="A30:D30"/>
    <mergeCell ref="A31:D31"/>
    <mergeCell ref="A32:D32"/>
    <mergeCell ref="A33:D33"/>
    <mergeCell ref="A34:D34"/>
    <mergeCell ref="A35:D35"/>
    <mergeCell ref="A2:J2"/>
    <mergeCell ref="A3:J3"/>
    <mergeCell ref="A4:J4"/>
    <mergeCell ref="A5:J5"/>
    <mergeCell ref="A8:D8"/>
    <mergeCell ref="A11:D11"/>
    <mergeCell ref="A16:D16"/>
    <mergeCell ref="A17:D17"/>
    <mergeCell ref="A19:D19"/>
    <mergeCell ref="A12:D12"/>
    <mergeCell ref="D139:K139"/>
    <mergeCell ref="D140:K140"/>
    <mergeCell ref="A18:D18"/>
    <mergeCell ref="A13:D13"/>
    <mergeCell ref="A14:D14"/>
    <mergeCell ref="A15:D15"/>
    <mergeCell ref="D141:K141"/>
    <mergeCell ref="D142:K142"/>
    <mergeCell ref="D133:K134"/>
    <mergeCell ref="A20:D20"/>
    <mergeCell ref="D135:K136"/>
    <mergeCell ref="D137:K138"/>
    <mergeCell ref="A122:D122"/>
    <mergeCell ref="A24:D24"/>
    <mergeCell ref="A25:D25"/>
    <mergeCell ref="A26:D26"/>
    <mergeCell ref="A21:D21"/>
    <mergeCell ref="A27:D27"/>
    <mergeCell ref="A28:D28"/>
    <mergeCell ref="A22:D22"/>
    <mergeCell ref="A23:D23"/>
    <mergeCell ref="A29:D29"/>
    <mergeCell ref="A36:D36"/>
    <mergeCell ref="A37:D37"/>
  </mergeCells>
  <hyperlinks>
    <hyperlink ref="K2" location="Índice!A1" tooltip="Ir a Índice" display="Índice!A1"/>
  </hyperlinks>
  <pageMargins left="0.78740157480314965" right="0.59055118110236227" top="0.85416666666666663" bottom="0.86614173228346458" header="0" footer="0.39370078740157499"/>
  <pageSetup orientation="portrait" r:id="rId1"/>
  <headerFooter alignWithMargins="0">
    <oddHeader>&amp;L&amp;"Arial,Negrita"&amp;12&amp;K000080INEGI. Anuario estadístico y geográfico de Veracruz de Ignacio de la Llave 2014.
Componente Salud</oddHeader>
    <oddFooter>&amp;R&amp;P/&amp;N</oddFooter>
  </headerFooter>
  <rowBreaks count="1" manualBreakCount="1">
    <brk id="119" max="10"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L55"/>
  <sheetViews>
    <sheetView view="pageLayout" zoomScaleNormal="100" workbookViewId="0">
      <selection activeCell="D5" sqref="D5"/>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18" style="46" customWidth="1"/>
    <col min="5" max="5" width="11.1640625" style="46" customWidth="1"/>
    <col min="6" max="9" width="13.33203125" style="46" customWidth="1"/>
    <col min="10" max="10" width="13.1640625" style="46" customWidth="1"/>
    <col min="11" max="11" width="13" style="46" customWidth="1"/>
    <col min="12" max="16384" width="0" style="46" hidden="1"/>
  </cols>
  <sheetData>
    <row r="1" spans="1:12" ht="10.5" customHeight="1" x14ac:dyDescent="0.2"/>
    <row r="2" spans="1:12" ht="12.75" x14ac:dyDescent="0.2">
      <c r="A2" s="327" t="s">
        <v>196</v>
      </c>
      <c r="B2" s="352"/>
      <c r="C2" s="352"/>
      <c r="D2" s="352"/>
      <c r="E2" s="352"/>
      <c r="F2" s="352"/>
      <c r="G2" s="352"/>
      <c r="H2" s="352"/>
      <c r="I2" s="352"/>
      <c r="J2" s="331" t="s">
        <v>49</v>
      </c>
      <c r="K2" s="331"/>
      <c r="L2" s="46" t="s">
        <v>153</v>
      </c>
    </row>
    <row r="3" spans="1:12" ht="12.75" x14ac:dyDescent="0.2">
      <c r="A3" s="327" t="s">
        <v>886</v>
      </c>
      <c r="B3" s="352"/>
      <c r="C3" s="352"/>
      <c r="D3" s="352"/>
      <c r="E3" s="352"/>
      <c r="F3" s="352"/>
      <c r="G3" s="352"/>
      <c r="H3" s="352"/>
      <c r="I3" s="352"/>
      <c r="K3" s="51"/>
    </row>
    <row r="4" spans="1:12" ht="12.75" x14ac:dyDescent="0.2">
      <c r="A4" s="328" t="s">
        <v>855</v>
      </c>
      <c r="B4" s="353"/>
      <c r="C4" s="353"/>
      <c r="D4" s="353"/>
      <c r="E4" s="353"/>
      <c r="F4" s="353"/>
      <c r="G4" s="353"/>
      <c r="H4" s="353"/>
      <c r="I4" s="353"/>
    </row>
    <row r="5" spans="1:12" x14ac:dyDescent="0.2">
      <c r="A5" s="52"/>
      <c r="B5" s="52"/>
      <c r="C5" s="52"/>
      <c r="D5" s="52"/>
      <c r="E5" s="53"/>
      <c r="F5" s="53"/>
      <c r="G5" s="53"/>
      <c r="H5" s="53"/>
      <c r="I5" s="53"/>
      <c r="J5" s="61"/>
      <c r="K5" s="61"/>
    </row>
    <row r="6" spans="1:12" ht="1.5" customHeight="1" x14ac:dyDescent="0.2"/>
    <row r="7" spans="1:12" ht="22.5" customHeight="1" x14ac:dyDescent="0.2">
      <c r="A7" s="330" t="s">
        <v>100</v>
      </c>
      <c r="B7" s="354"/>
      <c r="C7" s="354"/>
      <c r="D7" s="354"/>
      <c r="E7" s="55" t="s">
        <v>172</v>
      </c>
      <c r="F7" s="309" t="s">
        <v>66</v>
      </c>
      <c r="G7" s="309" t="s">
        <v>67</v>
      </c>
      <c r="H7" s="309" t="s">
        <v>68</v>
      </c>
      <c r="I7" s="309" t="s">
        <v>69</v>
      </c>
      <c r="J7" s="309" t="s">
        <v>70</v>
      </c>
      <c r="K7" s="309" t="s">
        <v>71</v>
      </c>
    </row>
    <row r="8" spans="1:12" ht="1.5" customHeight="1" x14ac:dyDescent="0.2">
      <c r="A8" s="54"/>
      <c r="B8" s="54"/>
      <c r="C8" s="54"/>
      <c r="D8" s="54"/>
      <c r="E8" s="61"/>
      <c r="F8" s="61"/>
      <c r="G8" s="61"/>
      <c r="H8" s="61"/>
      <c r="I8" s="61"/>
      <c r="J8" s="61"/>
      <c r="K8" s="61"/>
    </row>
    <row r="9" spans="1:12" ht="6" customHeight="1" x14ac:dyDescent="0.2">
      <c r="A9" s="62"/>
      <c r="B9" s="62"/>
      <c r="C9" s="62"/>
      <c r="D9" s="62"/>
      <c r="E9" s="63"/>
      <c r="F9" s="63"/>
      <c r="G9" s="63"/>
      <c r="H9" s="63"/>
      <c r="I9" s="63"/>
      <c r="J9" s="63"/>
      <c r="K9" s="63"/>
    </row>
    <row r="10" spans="1:12" ht="18" customHeight="1" x14ac:dyDescent="0.2">
      <c r="A10" s="407" t="s">
        <v>104</v>
      </c>
      <c r="B10" s="404"/>
      <c r="C10" s="404"/>
      <c r="D10" s="404"/>
      <c r="E10" s="65">
        <f t="shared" ref="E10:E40" si="0">SUM(F10:K10)</f>
        <v>439</v>
      </c>
      <c r="F10" s="67">
        <f t="shared" ref="F10:K10" si="1">SUM(F11:F12)</f>
        <v>70</v>
      </c>
      <c r="G10" s="67">
        <f t="shared" si="1"/>
        <v>158</v>
      </c>
      <c r="H10" s="67">
        <f t="shared" si="1"/>
        <v>124</v>
      </c>
      <c r="I10" s="67">
        <f t="shared" si="1"/>
        <v>56</v>
      </c>
      <c r="J10" s="67">
        <f t="shared" si="1"/>
        <v>28</v>
      </c>
      <c r="K10" s="67">
        <f t="shared" si="1"/>
        <v>3</v>
      </c>
    </row>
    <row r="11" spans="1:12" ht="23.25" customHeight="1" x14ac:dyDescent="0.2">
      <c r="A11" s="383" t="s">
        <v>55</v>
      </c>
      <c r="B11" s="384"/>
      <c r="C11" s="384"/>
      <c r="D11" s="384"/>
      <c r="E11" s="65">
        <f t="shared" si="0"/>
        <v>192</v>
      </c>
      <c r="F11" s="235">
        <v>36</v>
      </c>
      <c r="G11" s="235">
        <v>79</v>
      </c>
      <c r="H11" s="235">
        <v>46</v>
      </c>
      <c r="I11" s="235">
        <v>21</v>
      </c>
      <c r="J11" s="235">
        <v>10</v>
      </c>
      <c r="K11" s="235">
        <v>0</v>
      </c>
    </row>
    <row r="12" spans="1:12" s="167" customFormat="1" ht="17.25" customHeight="1" x14ac:dyDescent="0.2">
      <c r="A12" s="383" t="s">
        <v>56</v>
      </c>
      <c r="B12" s="384"/>
      <c r="C12" s="384"/>
      <c r="D12" s="384"/>
      <c r="E12" s="65">
        <f t="shared" si="0"/>
        <v>247</v>
      </c>
      <c r="F12" s="235">
        <v>34</v>
      </c>
      <c r="G12" s="235">
        <v>79</v>
      </c>
      <c r="H12" s="235">
        <v>78</v>
      </c>
      <c r="I12" s="235">
        <v>35</v>
      </c>
      <c r="J12" s="235">
        <v>18</v>
      </c>
      <c r="K12" s="235">
        <v>3</v>
      </c>
    </row>
    <row r="13" spans="1:12" ht="23.25" customHeight="1" x14ac:dyDescent="0.2">
      <c r="A13" s="403" t="s">
        <v>101</v>
      </c>
      <c r="B13" s="404"/>
      <c r="C13" s="404"/>
      <c r="D13" s="404"/>
      <c r="E13" s="65">
        <f t="shared" si="0"/>
        <v>1369</v>
      </c>
      <c r="F13" s="67">
        <f t="shared" ref="F13:K13" si="2">SUM(F14:F18)</f>
        <v>114</v>
      </c>
      <c r="G13" s="67">
        <f t="shared" si="2"/>
        <v>441</v>
      </c>
      <c r="H13" s="67">
        <f t="shared" si="2"/>
        <v>339</v>
      </c>
      <c r="I13" s="67">
        <f t="shared" si="2"/>
        <v>219</v>
      </c>
      <c r="J13" s="67">
        <f t="shared" si="2"/>
        <v>206</v>
      </c>
      <c r="K13" s="67">
        <f t="shared" si="2"/>
        <v>50</v>
      </c>
    </row>
    <row r="14" spans="1:12" ht="23.25" customHeight="1" x14ac:dyDescent="0.2">
      <c r="A14" s="383" t="s">
        <v>57</v>
      </c>
      <c r="B14" s="384"/>
      <c r="C14" s="384"/>
      <c r="D14" s="384"/>
      <c r="E14" s="65">
        <f t="shared" si="0"/>
        <v>169</v>
      </c>
      <c r="F14" s="235">
        <v>19</v>
      </c>
      <c r="G14" s="235">
        <v>64</v>
      </c>
      <c r="H14" s="235">
        <v>52</v>
      </c>
      <c r="I14" s="235">
        <v>19</v>
      </c>
      <c r="J14" s="235">
        <v>15</v>
      </c>
      <c r="K14" s="235">
        <v>0</v>
      </c>
    </row>
    <row r="15" spans="1:12" ht="17.25" customHeight="1" x14ac:dyDescent="0.2">
      <c r="A15" s="383" t="s">
        <v>58</v>
      </c>
      <c r="B15" s="384"/>
      <c r="C15" s="384"/>
      <c r="D15" s="384"/>
      <c r="E15" s="65">
        <f t="shared" si="0"/>
        <v>204</v>
      </c>
      <c r="F15" s="235">
        <v>25</v>
      </c>
      <c r="G15" s="235">
        <v>68</v>
      </c>
      <c r="H15" s="235">
        <v>59</v>
      </c>
      <c r="I15" s="235">
        <v>35</v>
      </c>
      <c r="J15" s="235">
        <v>17</v>
      </c>
      <c r="K15" s="235">
        <v>0</v>
      </c>
    </row>
    <row r="16" spans="1:12" ht="17.25" customHeight="1" x14ac:dyDescent="0.2">
      <c r="A16" s="383" t="s">
        <v>59</v>
      </c>
      <c r="B16" s="384"/>
      <c r="C16" s="384"/>
      <c r="D16" s="384"/>
      <c r="E16" s="65">
        <f t="shared" si="0"/>
        <v>299</v>
      </c>
      <c r="F16" s="235">
        <v>36</v>
      </c>
      <c r="G16" s="235">
        <v>112</v>
      </c>
      <c r="H16" s="235">
        <v>62</v>
      </c>
      <c r="I16" s="235">
        <v>61</v>
      </c>
      <c r="J16" s="235">
        <v>28</v>
      </c>
      <c r="K16" s="235">
        <v>0</v>
      </c>
    </row>
    <row r="17" spans="1:11" ht="17.25" customHeight="1" x14ac:dyDescent="0.2">
      <c r="A17" s="383" t="s">
        <v>60</v>
      </c>
      <c r="B17" s="384"/>
      <c r="C17" s="384"/>
      <c r="D17" s="384"/>
      <c r="E17" s="65">
        <f t="shared" si="0"/>
        <v>89</v>
      </c>
      <c r="F17" s="235">
        <v>3</v>
      </c>
      <c r="G17" s="235">
        <v>29</v>
      </c>
      <c r="H17" s="235">
        <v>25</v>
      </c>
      <c r="I17" s="235">
        <v>18</v>
      </c>
      <c r="J17" s="235">
        <v>14</v>
      </c>
      <c r="K17" s="235">
        <v>0</v>
      </c>
    </row>
    <row r="18" spans="1:11" ht="17.25" customHeight="1" x14ac:dyDescent="0.2">
      <c r="A18" s="383" t="s">
        <v>147</v>
      </c>
      <c r="B18" s="384"/>
      <c r="C18" s="384"/>
      <c r="D18" s="384"/>
      <c r="E18" s="65">
        <f t="shared" si="0"/>
        <v>608</v>
      </c>
      <c r="F18" s="235">
        <v>31</v>
      </c>
      <c r="G18" s="235">
        <v>168</v>
      </c>
      <c r="H18" s="235">
        <v>141</v>
      </c>
      <c r="I18" s="235">
        <v>86</v>
      </c>
      <c r="J18" s="235">
        <v>132</v>
      </c>
      <c r="K18" s="235">
        <v>50</v>
      </c>
    </row>
    <row r="19" spans="1:11" ht="23.25" customHeight="1" x14ac:dyDescent="0.2">
      <c r="A19" s="403" t="s">
        <v>102</v>
      </c>
      <c r="B19" s="404"/>
      <c r="C19" s="404"/>
      <c r="D19" s="404"/>
      <c r="E19" s="65">
        <f t="shared" si="0"/>
        <v>339</v>
      </c>
      <c r="F19" s="67">
        <f t="shared" ref="F19:K19" si="3">SUM(F20:F22)</f>
        <v>33</v>
      </c>
      <c r="G19" s="67">
        <f t="shared" si="3"/>
        <v>129</v>
      </c>
      <c r="H19" s="67">
        <f t="shared" si="3"/>
        <v>55</v>
      </c>
      <c r="I19" s="67">
        <f t="shared" si="3"/>
        <v>55</v>
      </c>
      <c r="J19" s="67">
        <f t="shared" si="3"/>
        <v>64</v>
      </c>
      <c r="K19" s="67">
        <f t="shared" si="3"/>
        <v>3</v>
      </c>
    </row>
    <row r="20" spans="1:11" ht="23.25" customHeight="1" x14ac:dyDescent="0.2">
      <c r="A20" s="383" t="s">
        <v>61</v>
      </c>
      <c r="B20" s="384"/>
      <c r="C20" s="384"/>
      <c r="D20" s="384"/>
      <c r="E20" s="65">
        <f t="shared" si="0"/>
        <v>53</v>
      </c>
      <c r="F20" s="235">
        <v>2</v>
      </c>
      <c r="G20" s="235">
        <v>9</v>
      </c>
      <c r="H20" s="235">
        <v>5</v>
      </c>
      <c r="I20" s="235">
        <v>16</v>
      </c>
      <c r="J20" s="235">
        <v>21</v>
      </c>
      <c r="K20" s="235">
        <v>0</v>
      </c>
    </row>
    <row r="21" spans="1:11" ht="17.25" customHeight="1" x14ac:dyDescent="0.2">
      <c r="A21" s="383" t="s">
        <v>62</v>
      </c>
      <c r="B21" s="384"/>
      <c r="C21" s="384"/>
      <c r="D21" s="384"/>
      <c r="E21" s="65">
        <f t="shared" si="0"/>
        <v>41</v>
      </c>
      <c r="F21" s="235">
        <v>5</v>
      </c>
      <c r="G21" s="235">
        <v>7</v>
      </c>
      <c r="H21" s="235">
        <v>11</v>
      </c>
      <c r="I21" s="235">
        <v>15</v>
      </c>
      <c r="J21" s="235">
        <v>3</v>
      </c>
      <c r="K21" s="235">
        <v>0</v>
      </c>
    </row>
    <row r="22" spans="1:11" ht="17.25" customHeight="1" x14ac:dyDescent="0.2">
      <c r="A22" s="383" t="s">
        <v>147</v>
      </c>
      <c r="B22" s="384"/>
      <c r="C22" s="384"/>
      <c r="D22" s="384"/>
      <c r="E22" s="65">
        <f t="shared" si="0"/>
        <v>245</v>
      </c>
      <c r="F22" s="235">
        <v>26</v>
      </c>
      <c r="G22" s="235">
        <v>113</v>
      </c>
      <c r="H22" s="235">
        <v>39</v>
      </c>
      <c r="I22" s="235">
        <v>24</v>
      </c>
      <c r="J22" s="235">
        <v>40</v>
      </c>
      <c r="K22" s="235">
        <v>3</v>
      </c>
    </row>
    <row r="23" spans="1:11" ht="34.5" customHeight="1" x14ac:dyDescent="0.2">
      <c r="A23" s="403" t="s">
        <v>177</v>
      </c>
      <c r="B23" s="404"/>
      <c r="C23" s="404"/>
      <c r="D23" s="404"/>
      <c r="E23" s="65">
        <f t="shared" si="0"/>
        <v>35</v>
      </c>
      <c r="F23" s="235">
        <v>2</v>
      </c>
      <c r="G23" s="235">
        <v>8</v>
      </c>
      <c r="H23" s="235">
        <v>14</v>
      </c>
      <c r="I23" s="235">
        <v>6</v>
      </c>
      <c r="J23" s="235">
        <v>5</v>
      </c>
      <c r="K23" s="235">
        <v>0</v>
      </c>
    </row>
    <row r="24" spans="1:11" ht="28.5" customHeight="1" x14ac:dyDescent="0.2">
      <c r="A24" s="403" t="s">
        <v>63</v>
      </c>
      <c r="B24" s="404"/>
      <c r="C24" s="404"/>
      <c r="D24" s="404"/>
      <c r="E24" s="65">
        <f t="shared" si="0"/>
        <v>5</v>
      </c>
      <c r="F24" s="235">
        <v>1</v>
      </c>
      <c r="G24" s="235">
        <v>0</v>
      </c>
      <c r="H24" s="235">
        <v>3</v>
      </c>
      <c r="I24" s="235">
        <v>1</v>
      </c>
      <c r="J24" s="235">
        <v>0</v>
      </c>
      <c r="K24" s="235">
        <v>0</v>
      </c>
    </row>
    <row r="25" spans="1:11" ht="28.5" customHeight="1" x14ac:dyDescent="0.2">
      <c r="A25" s="403" t="s">
        <v>178</v>
      </c>
      <c r="B25" s="404"/>
      <c r="C25" s="404"/>
      <c r="D25" s="404"/>
      <c r="E25" s="65">
        <f t="shared" si="0"/>
        <v>50</v>
      </c>
      <c r="F25" s="235">
        <v>6</v>
      </c>
      <c r="G25" s="235">
        <v>14</v>
      </c>
      <c r="H25" s="235">
        <v>14</v>
      </c>
      <c r="I25" s="235">
        <v>10</v>
      </c>
      <c r="J25" s="235">
        <v>6</v>
      </c>
      <c r="K25" s="235">
        <v>0</v>
      </c>
    </row>
    <row r="26" spans="1:11" ht="28.5" customHeight="1" x14ac:dyDescent="0.2">
      <c r="A26" s="339" t="s">
        <v>189</v>
      </c>
      <c r="B26" s="404"/>
      <c r="C26" s="404"/>
      <c r="D26" s="404"/>
      <c r="E26" s="65">
        <f t="shared" si="0"/>
        <v>72</v>
      </c>
      <c r="F26" s="235">
        <v>6</v>
      </c>
      <c r="G26" s="235">
        <v>18</v>
      </c>
      <c r="H26" s="235">
        <v>19</v>
      </c>
      <c r="I26" s="235">
        <v>16</v>
      </c>
      <c r="J26" s="235">
        <v>13</v>
      </c>
      <c r="K26" s="235">
        <v>0</v>
      </c>
    </row>
    <row r="27" spans="1:11" ht="17.25" customHeight="1" x14ac:dyDescent="0.2">
      <c r="A27" s="403" t="s">
        <v>13</v>
      </c>
      <c r="B27" s="404"/>
      <c r="C27" s="404"/>
      <c r="D27" s="404"/>
      <c r="E27" s="65">
        <f t="shared" si="0"/>
        <v>1</v>
      </c>
      <c r="F27" s="235">
        <v>0</v>
      </c>
      <c r="G27" s="235">
        <v>0</v>
      </c>
      <c r="H27" s="235">
        <v>0</v>
      </c>
      <c r="I27" s="235">
        <v>0</v>
      </c>
      <c r="J27" s="235">
        <v>1</v>
      </c>
      <c r="K27" s="235">
        <v>0</v>
      </c>
    </row>
    <row r="28" spans="1:11" ht="17.25" customHeight="1" x14ac:dyDescent="0.2">
      <c r="A28" s="403" t="s">
        <v>14</v>
      </c>
      <c r="B28" s="404"/>
      <c r="C28" s="404"/>
      <c r="D28" s="404"/>
      <c r="E28" s="65">
        <f t="shared" si="0"/>
        <v>3</v>
      </c>
      <c r="F28" s="235">
        <v>0</v>
      </c>
      <c r="G28" s="235">
        <v>0</v>
      </c>
      <c r="H28" s="235">
        <v>0</v>
      </c>
      <c r="I28" s="235">
        <v>0</v>
      </c>
      <c r="J28" s="235">
        <v>3</v>
      </c>
      <c r="K28" s="235">
        <v>0</v>
      </c>
    </row>
    <row r="29" spans="1:11" ht="17.25" customHeight="1" x14ac:dyDescent="0.2">
      <c r="A29" s="403" t="s">
        <v>190</v>
      </c>
      <c r="B29" s="404"/>
      <c r="C29" s="404"/>
      <c r="D29" s="404"/>
      <c r="E29" s="65">
        <f t="shared" si="0"/>
        <v>206</v>
      </c>
      <c r="F29" s="235">
        <v>36</v>
      </c>
      <c r="G29" s="235">
        <v>83</v>
      </c>
      <c r="H29" s="235">
        <v>47</v>
      </c>
      <c r="I29" s="235">
        <v>21</v>
      </c>
      <c r="J29" s="235">
        <v>19</v>
      </c>
      <c r="K29" s="235">
        <v>0</v>
      </c>
    </row>
    <row r="30" spans="1:11" ht="17.25" customHeight="1" x14ac:dyDescent="0.2">
      <c r="A30" s="403" t="s">
        <v>108</v>
      </c>
      <c r="B30" s="404"/>
      <c r="C30" s="404"/>
      <c r="D30" s="404"/>
      <c r="E30" s="65">
        <f t="shared" si="0"/>
        <v>121</v>
      </c>
      <c r="F30" s="235">
        <v>22</v>
      </c>
      <c r="G30" s="235">
        <v>59</v>
      </c>
      <c r="H30" s="235">
        <v>27</v>
      </c>
      <c r="I30" s="235">
        <v>8</v>
      </c>
      <c r="J30" s="235">
        <v>5</v>
      </c>
      <c r="K30" s="235">
        <v>0</v>
      </c>
    </row>
    <row r="31" spans="1:11" ht="17.25" customHeight="1" x14ac:dyDescent="0.2">
      <c r="A31" s="403" t="s">
        <v>103</v>
      </c>
      <c r="B31" s="404"/>
      <c r="C31" s="404"/>
      <c r="D31" s="404"/>
      <c r="E31" s="65">
        <f t="shared" si="0"/>
        <v>218</v>
      </c>
      <c r="F31" s="235">
        <v>25</v>
      </c>
      <c r="G31" s="235">
        <v>101</v>
      </c>
      <c r="H31" s="235">
        <v>50</v>
      </c>
      <c r="I31" s="235">
        <v>24</v>
      </c>
      <c r="J31" s="235">
        <v>18</v>
      </c>
      <c r="K31" s="235">
        <v>0</v>
      </c>
    </row>
    <row r="32" spans="1:11" ht="17.25" customHeight="1" x14ac:dyDescent="0.2">
      <c r="A32" s="403" t="s">
        <v>15</v>
      </c>
      <c r="B32" s="404"/>
      <c r="C32" s="404"/>
      <c r="D32" s="404"/>
      <c r="E32" s="65">
        <f t="shared" si="0"/>
        <v>503</v>
      </c>
      <c r="F32" s="235">
        <v>63</v>
      </c>
      <c r="G32" s="235">
        <v>199</v>
      </c>
      <c r="H32" s="235">
        <v>113</v>
      </c>
      <c r="I32" s="235">
        <v>77</v>
      </c>
      <c r="J32" s="235">
        <v>51</v>
      </c>
      <c r="K32" s="235">
        <v>0</v>
      </c>
    </row>
    <row r="33" spans="1:11" ht="17.25" customHeight="1" x14ac:dyDescent="0.2">
      <c r="A33" s="403" t="s">
        <v>16</v>
      </c>
      <c r="B33" s="404"/>
      <c r="C33" s="404"/>
      <c r="D33" s="404"/>
      <c r="E33" s="65">
        <f t="shared" si="0"/>
        <v>54</v>
      </c>
      <c r="F33" s="235">
        <v>4</v>
      </c>
      <c r="G33" s="235">
        <v>27</v>
      </c>
      <c r="H33" s="235">
        <v>14</v>
      </c>
      <c r="I33" s="235">
        <v>7</v>
      </c>
      <c r="J33" s="235">
        <v>2</v>
      </c>
      <c r="K33" s="235">
        <v>0</v>
      </c>
    </row>
    <row r="34" spans="1:11" ht="28.5" customHeight="1" x14ac:dyDescent="0.2">
      <c r="A34" s="403" t="s">
        <v>191</v>
      </c>
      <c r="B34" s="404"/>
      <c r="C34" s="404"/>
      <c r="D34" s="404"/>
      <c r="E34" s="65">
        <f t="shared" si="0"/>
        <v>101</v>
      </c>
      <c r="F34" s="235">
        <v>15</v>
      </c>
      <c r="G34" s="235">
        <v>47</v>
      </c>
      <c r="H34" s="235">
        <v>22</v>
      </c>
      <c r="I34" s="235">
        <v>9</v>
      </c>
      <c r="J34" s="235">
        <v>8</v>
      </c>
      <c r="K34" s="235">
        <v>0</v>
      </c>
    </row>
    <row r="35" spans="1:11" ht="17.25" customHeight="1" x14ac:dyDescent="0.2">
      <c r="A35" s="403" t="s">
        <v>17</v>
      </c>
      <c r="B35" s="404"/>
      <c r="C35" s="404"/>
      <c r="D35" s="404"/>
      <c r="E35" s="65">
        <f t="shared" si="0"/>
        <v>20</v>
      </c>
      <c r="F35" s="235">
        <v>1</v>
      </c>
      <c r="G35" s="235">
        <v>5</v>
      </c>
      <c r="H35" s="235">
        <v>6</v>
      </c>
      <c r="I35" s="235">
        <v>2</v>
      </c>
      <c r="J35" s="235">
        <v>3</v>
      </c>
      <c r="K35" s="235">
        <v>3</v>
      </c>
    </row>
    <row r="36" spans="1:11" ht="28.5" customHeight="1" x14ac:dyDescent="0.2">
      <c r="A36" s="403" t="s">
        <v>18</v>
      </c>
      <c r="B36" s="404"/>
      <c r="C36" s="404"/>
      <c r="D36" s="404"/>
      <c r="E36" s="65">
        <f t="shared" si="0"/>
        <v>5</v>
      </c>
      <c r="F36" s="235">
        <v>1</v>
      </c>
      <c r="G36" s="235">
        <v>0</v>
      </c>
      <c r="H36" s="235">
        <v>1</v>
      </c>
      <c r="I36" s="235">
        <v>1</v>
      </c>
      <c r="J36" s="235">
        <v>2</v>
      </c>
      <c r="K36" s="235">
        <v>0</v>
      </c>
    </row>
    <row r="37" spans="1:11" ht="17.25" customHeight="1" x14ac:dyDescent="0.2">
      <c r="A37" s="403" t="s">
        <v>19</v>
      </c>
      <c r="B37" s="404"/>
      <c r="C37" s="404"/>
      <c r="D37" s="404"/>
      <c r="E37" s="65">
        <f t="shared" si="0"/>
        <v>4</v>
      </c>
      <c r="F37" s="235">
        <v>0</v>
      </c>
      <c r="G37" s="235">
        <v>0</v>
      </c>
      <c r="H37" s="235">
        <v>1</v>
      </c>
      <c r="I37" s="235">
        <v>3</v>
      </c>
      <c r="J37" s="235">
        <v>0</v>
      </c>
      <c r="K37" s="235">
        <v>0</v>
      </c>
    </row>
    <row r="38" spans="1:11" ht="28.5" customHeight="1" x14ac:dyDescent="0.2">
      <c r="A38" s="403" t="s">
        <v>192</v>
      </c>
      <c r="B38" s="404"/>
      <c r="C38" s="404"/>
      <c r="D38" s="404"/>
      <c r="E38" s="65">
        <f t="shared" si="0"/>
        <v>5</v>
      </c>
      <c r="F38" s="235">
        <v>0</v>
      </c>
      <c r="G38" s="235">
        <v>0</v>
      </c>
      <c r="H38" s="235">
        <v>0</v>
      </c>
      <c r="I38" s="235">
        <v>3</v>
      </c>
      <c r="J38" s="235">
        <v>2</v>
      </c>
      <c r="K38" s="235">
        <v>0</v>
      </c>
    </row>
    <row r="39" spans="1:11" ht="17.25" customHeight="1" x14ac:dyDescent="0.2">
      <c r="A39" s="403" t="s">
        <v>20</v>
      </c>
      <c r="B39" s="404"/>
      <c r="C39" s="404"/>
      <c r="D39" s="404"/>
      <c r="E39" s="65">
        <f t="shared" si="0"/>
        <v>14</v>
      </c>
      <c r="F39" s="235">
        <v>0</v>
      </c>
      <c r="G39" s="235">
        <v>2</v>
      </c>
      <c r="H39" s="235">
        <v>3</v>
      </c>
      <c r="I39" s="235">
        <v>5</v>
      </c>
      <c r="J39" s="235">
        <v>4</v>
      </c>
      <c r="K39" s="235">
        <v>0</v>
      </c>
    </row>
    <row r="40" spans="1:11" ht="17.25" customHeight="1" x14ac:dyDescent="0.2">
      <c r="A40" s="403" t="s">
        <v>21</v>
      </c>
      <c r="B40" s="404"/>
      <c r="C40" s="404"/>
      <c r="D40" s="404"/>
      <c r="E40" s="65">
        <f t="shared" si="0"/>
        <v>111</v>
      </c>
      <c r="F40" s="235">
        <v>20</v>
      </c>
      <c r="G40" s="235">
        <v>46</v>
      </c>
      <c r="H40" s="235">
        <v>26</v>
      </c>
      <c r="I40" s="235">
        <v>12</v>
      </c>
      <c r="J40" s="235">
        <v>7</v>
      </c>
      <c r="K40" s="235">
        <v>0</v>
      </c>
    </row>
    <row r="41" spans="1:11" ht="17.25" customHeight="1" x14ac:dyDescent="0.2">
      <c r="A41" s="403" t="s">
        <v>22</v>
      </c>
      <c r="B41" s="404"/>
      <c r="C41" s="404"/>
      <c r="D41" s="404"/>
      <c r="E41" s="65">
        <f t="shared" ref="E41:E51" si="4">SUM(F41:K41)</f>
        <v>78</v>
      </c>
      <c r="F41" s="235">
        <v>2</v>
      </c>
      <c r="G41" s="235">
        <v>38</v>
      </c>
      <c r="H41" s="235">
        <v>15</v>
      </c>
      <c r="I41" s="235">
        <v>13</v>
      </c>
      <c r="J41" s="235">
        <v>10</v>
      </c>
      <c r="K41" s="235">
        <v>0</v>
      </c>
    </row>
    <row r="42" spans="1:11" ht="17.25" customHeight="1" x14ac:dyDescent="0.2">
      <c r="A42" s="403" t="s">
        <v>23</v>
      </c>
      <c r="B42" s="404"/>
      <c r="C42" s="404"/>
      <c r="D42" s="404"/>
      <c r="E42" s="65">
        <f t="shared" si="4"/>
        <v>40</v>
      </c>
      <c r="F42" s="235">
        <v>2</v>
      </c>
      <c r="G42" s="235">
        <v>14</v>
      </c>
      <c r="H42" s="235">
        <v>6</v>
      </c>
      <c r="I42" s="235">
        <v>13</v>
      </c>
      <c r="J42" s="235">
        <v>5</v>
      </c>
      <c r="K42" s="235">
        <v>0</v>
      </c>
    </row>
    <row r="43" spans="1:11" ht="17.25" customHeight="1" x14ac:dyDescent="0.2">
      <c r="A43" s="403" t="s">
        <v>24</v>
      </c>
      <c r="B43" s="404"/>
      <c r="C43" s="404"/>
      <c r="D43" s="404"/>
      <c r="E43" s="65">
        <f t="shared" si="4"/>
        <v>8</v>
      </c>
      <c r="F43" s="235">
        <v>0</v>
      </c>
      <c r="G43" s="235">
        <v>2</v>
      </c>
      <c r="H43" s="235">
        <v>4</v>
      </c>
      <c r="I43" s="235">
        <v>1</v>
      </c>
      <c r="J43" s="235">
        <v>1</v>
      </c>
      <c r="K43" s="235">
        <v>0</v>
      </c>
    </row>
    <row r="44" spans="1:11" ht="17.25" customHeight="1" x14ac:dyDescent="0.2">
      <c r="A44" s="403" t="s">
        <v>25</v>
      </c>
      <c r="B44" s="404"/>
      <c r="C44" s="404"/>
      <c r="D44" s="404"/>
      <c r="E44" s="65">
        <f t="shared" si="4"/>
        <v>3</v>
      </c>
      <c r="F44" s="235">
        <v>0</v>
      </c>
      <c r="G44" s="235">
        <v>0</v>
      </c>
      <c r="H44" s="235">
        <v>0</v>
      </c>
      <c r="I44" s="235">
        <v>0</v>
      </c>
      <c r="J44" s="235">
        <v>3</v>
      </c>
      <c r="K44" s="235">
        <v>0</v>
      </c>
    </row>
    <row r="45" spans="1:11" ht="28.5" customHeight="1" x14ac:dyDescent="0.2">
      <c r="A45" s="339" t="s">
        <v>198</v>
      </c>
      <c r="B45" s="404"/>
      <c r="C45" s="404"/>
      <c r="D45" s="404"/>
      <c r="E45" s="65">
        <f t="shared" si="4"/>
        <v>10</v>
      </c>
      <c r="F45" s="235">
        <v>0</v>
      </c>
      <c r="G45" s="235">
        <v>0</v>
      </c>
      <c r="H45" s="235">
        <v>1</v>
      </c>
      <c r="I45" s="235">
        <v>4</v>
      </c>
      <c r="J45" s="235">
        <v>5</v>
      </c>
      <c r="K45" s="235">
        <v>0</v>
      </c>
    </row>
    <row r="46" spans="1:11" ht="17.25" customHeight="1" x14ac:dyDescent="0.2">
      <c r="A46" s="403" t="s">
        <v>26</v>
      </c>
      <c r="B46" s="404"/>
      <c r="C46" s="404"/>
      <c r="D46" s="404"/>
      <c r="E46" s="65">
        <f t="shared" si="4"/>
        <v>0</v>
      </c>
      <c r="F46" s="235">
        <v>0</v>
      </c>
      <c r="G46" s="235">
        <v>0</v>
      </c>
      <c r="H46" s="235">
        <v>0</v>
      </c>
      <c r="I46" s="235">
        <v>0</v>
      </c>
      <c r="J46" s="235">
        <v>0</v>
      </c>
      <c r="K46" s="235">
        <v>0</v>
      </c>
    </row>
    <row r="47" spans="1:11" ht="17.25" customHeight="1" x14ac:dyDescent="0.2">
      <c r="A47" s="403" t="s">
        <v>109</v>
      </c>
      <c r="B47" s="404"/>
      <c r="C47" s="404"/>
      <c r="D47" s="404"/>
      <c r="E47" s="65">
        <f t="shared" si="4"/>
        <v>4</v>
      </c>
      <c r="F47" s="235">
        <v>0</v>
      </c>
      <c r="G47" s="235">
        <v>0</v>
      </c>
      <c r="H47" s="235">
        <v>2</v>
      </c>
      <c r="I47" s="235">
        <v>1</v>
      </c>
      <c r="J47" s="235">
        <v>1</v>
      </c>
      <c r="K47" s="235">
        <v>0</v>
      </c>
    </row>
    <row r="48" spans="1:11" ht="34.5" customHeight="1" x14ac:dyDescent="0.2">
      <c r="A48" s="403" t="s">
        <v>27</v>
      </c>
      <c r="B48" s="404"/>
      <c r="C48" s="404"/>
      <c r="D48" s="404"/>
      <c r="E48" s="65">
        <f t="shared" si="4"/>
        <v>29</v>
      </c>
      <c r="F48" s="67">
        <f t="shared" ref="F48:K48" si="5">SUM(F49:F50)</f>
        <v>0</v>
      </c>
      <c r="G48" s="67">
        <f t="shared" si="5"/>
        <v>2</v>
      </c>
      <c r="H48" s="67">
        <f t="shared" si="5"/>
        <v>4</v>
      </c>
      <c r="I48" s="67">
        <f t="shared" si="5"/>
        <v>8</v>
      </c>
      <c r="J48" s="67">
        <f t="shared" si="5"/>
        <v>15</v>
      </c>
      <c r="K48" s="67">
        <f t="shared" si="5"/>
        <v>0</v>
      </c>
    </row>
    <row r="49" spans="1:11" ht="17.25" customHeight="1" x14ac:dyDescent="0.2">
      <c r="A49" s="383" t="s">
        <v>28</v>
      </c>
      <c r="B49" s="384"/>
      <c r="C49" s="384"/>
      <c r="D49" s="384"/>
      <c r="E49" s="65">
        <f t="shared" si="4"/>
        <v>19</v>
      </c>
      <c r="F49" s="235">
        <v>0</v>
      </c>
      <c r="G49" s="235">
        <v>1</v>
      </c>
      <c r="H49" s="235">
        <v>3</v>
      </c>
      <c r="I49" s="235">
        <v>5</v>
      </c>
      <c r="J49" s="235">
        <v>10</v>
      </c>
      <c r="K49" s="235">
        <v>0</v>
      </c>
    </row>
    <row r="50" spans="1:11" ht="17.25" customHeight="1" x14ac:dyDescent="0.2">
      <c r="A50" s="383" t="s">
        <v>29</v>
      </c>
      <c r="B50" s="384"/>
      <c r="C50" s="384"/>
      <c r="D50" s="384"/>
      <c r="E50" s="65">
        <f t="shared" si="4"/>
        <v>10</v>
      </c>
      <c r="F50" s="235">
        <v>0</v>
      </c>
      <c r="G50" s="235">
        <v>1</v>
      </c>
      <c r="H50" s="235">
        <v>1</v>
      </c>
      <c r="I50" s="235">
        <v>3</v>
      </c>
      <c r="J50" s="235">
        <v>5</v>
      </c>
      <c r="K50" s="235">
        <v>0</v>
      </c>
    </row>
    <row r="51" spans="1:11" ht="23.25" customHeight="1" x14ac:dyDescent="0.2">
      <c r="A51" s="403" t="s">
        <v>30</v>
      </c>
      <c r="B51" s="404"/>
      <c r="C51" s="404"/>
      <c r="D51" s="404"/>
      <c r="E51" s="65">
        <f t="shared" si="4"/>
        <v>7</v>
      </c>
      <c r="F51" s="235">
        <v>1</v>
      </c>
      <c r="G51" s="235">
        <v>1</v>
      </c>
      <c r="H51" s="235">
        <v>4</v>
      </c>
      <c r="I51" s="235">
        <v>1</v>
      </c>
      <c r="J51" s="235">
        <v>0</v>
      </c>
      <c r="K51" s="235">
        <v>0</v>
      </c>
    </row>
    <row r="52" spans="1:11" ht="17.25" customHeight="1" x14ac:dyDescent="0.2">
      <c r="A52" s="335"/>
      <c r="B52" s="335"/>
      <c r="C52" s="335"/>
      <c r="D52" s="335"/>
      <c r="E52" s="61"/>
      <c r="F52" s="61"/>
      <c r="G52" s="61"/>
      <c r="H52" s="61"/>
      <c r="I52" s="61"/>
      <c r="J52" s="61"/>
      <c r="K52" s="61"/>
    </row>
    <row r="53" spans="1:11" ht="11.25" customHeight="1" x14ac:dyDescent="0.2">
      <c r="A53" s="71"/>
      <c r="B53" s="71"/>
      <c r="C53" s="71"/>
      <c r="D53" s="71"/>
      <c r="E53" s="71"/>
      <c r="F53" s="71"/>
      <c r="G53" s="71"/>
      <c r="H53" s="71"/>
      <c r="I53" s="71"/>
      <c r="J53" s="71"/>
      <c r="K53" s="47"/>
    </row>
    <row r="54" spans="1:11" ht="11.25" customHeight="1" x14ac:dyDescent="0.2">
      <c r="A54" s="73" t="s">
        <v>144</v>
      </c>
      <c r="B54" s="71"/>
      <c r="C54" s="71"/>
      <c r="D54" s="381" t="s">
        <v>230</v>
      </c>
      <c r="E54" s="463"/>
      <c r="F54" s="463"/>
      <c r="G54" s="463"/>
      <c r="H54" s="463"/>
      <c r="I54" s="463"/>
      <c r="J54" s="463"/>
      <c r="K54" s="463"/>
    </row>
    <row r="55" spans="1:11" hidden="1" x14ac:dyDescent="0.2">
      <c r="A55" s="74" t="s">
        <v>153</v>
      </c>
    </row>
  </sheetData>
  <mergeCells count="49">
    <mergeCell ref="J2:K2"/>
    <mergeCell ref="A11:D11"/>
    <mergeCell ref="A7:D7"/>
    <mergeCell ref="A10:D10"/>
    <mergeCell ref="A2:I2"/>
    <mergeCell ref="A3:I3"/>
    <mergeCell ref="A4:I4"/>
    <mergeCell ref="A15:D15"/>
    <mergeCell ref="A16:D16"/>
    <mergeCell ref="A14:D14"/>
    <mergeCell ref="A12:D12"/>
    <mergeCell ref="A13:D13"/>
    <mergeCell ref="A20:D20"/>
    <mergeCell ref="A21:D21"/>
    <mergeCell ref="A19:D19"/>
    <mergeCell ref="A17:D17"/>
    <mergeCell ref="A18:D18"/>
    <mergeCell ref="A25:D25"/>
    <mergeCell ref="A24:D24"/>
    <mergeCell ref="A22:D22"/>
    <mergeCell ref="A23:D23"/>
    <mergeCell ref="A29:D29"/>
    <mergeCell ref="A28:D28"/>
    <mergeCell ref="A26:D26"/>
    <mergeCell ref="A27:D27"/>
    <mergeCell ref="A32:D32"/>
    <mergeCell ref="A30:D30"/>
    <mergeCell ref="A31:D31"/>
    <mergeCell ref="A34:D34"/>
    <mergeCell ref="A33:D33"/>
    <mergeCell ref="A39:D39"/>
    <mergeCell ref="A40:D40"/>
    <mergeCell ref="A38:D38"/>
    <mergeCell ref="A37:D37"/>
    <mergeCell ref="A35:D35"/>
    <mergeCell ref="A36:D36"/>
    <mergeCell ref="A42:D42"/>
    <mergeCell ref="A41:D41"/>
    <mergeCell ref="A47:D47"/>
    <mergeCell ref="A48:D48"/>
    <mergeCell ref="A46:D46"/>
    <mergeCell ref="A45:D45"/>
    <mergeCell ref="A43:D43"/>
    <mergeCell ref="A44:D44"/>
    <mergeCell ref="D54:K54"/>
    <mergeCell ref="A51:D51"/>
    <mergeCell ref="A49:D49"/>
    <mergeCell ref="A50:D50"/>
    <mergeCell ref="A52:D52"/>
  </mergeCells>
  <hyperlinks>
    <hyperlink ref="J2:K2" location="Índice!A1" tooltip="Ir a Índice" display="Índice!A1"/>
  </hyperlinks>
  <pageMargins left="0.78740157480314965" right="0.59055118110236227" top="0.92708333333333337" bottom="0.86614173228346458" header="0" footer="0.39370078740157499"/>
  <pageSetup orientation="portrait" r:id="rId1"/>
  <headerFooter alignWithMargins="0">
    <oddHeader>&amp;L&amp;"Arial,Negrita"&amp;12&amp;K002060INEGI. Anuario estadístico y geográfico de Veracruz de Ignacio de la Llave 2014. 
Componente Salud.</oddHeader>
    <oddFooter>&amp;R&amp;P/&amp;N</oddFooter>
  </headerFooter>
  <ignoredErrors>
    <ignoredError sqref="F19:K19 F48:K49" formulaRange="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M48"/>
  <sheetViews>
    <sheetView view="pageLayout" zoomScaleNormal="100" workbookViewId="0">
      <selection activeCell="D5" sqref="D5"/>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18.33203125" style="46" customWidth="1"/>
    <col min="5" max="5" width="10.33203125" style="46" customWidth="1"/>
    <col min="6" max="9" width="13.33203125" style="46" customWidth="1"/>
    <col min="10" max="10" width="13.5" style="46" customWidth="1"/>
    <col min="11" max="11" width="13.1640625" style="46" customWidth="1"/>
    <col min="12" max="16384" width="0" style="46" hidden="1"/>
  </cols>
  <sheetData>
    <row r="1" spans="1:12" ht="11.25" customHeight="1" x14ac:dyDescent="0.2"/>
    <row r="2" spans="1:12" s="321" customFormat="1" ht="12.75" x14ac:dyDescent="0.2">
      <c r="A2" s="327" t="s">
        <v>199</v>
      </c>
      <c r="B2" s="352"/>
      <c r="C2" s="352"/>
      <c r="D2" s="352"/>
      <c r="E2" s="352"/>
      <c r="F2" s="352"/>
      <c r="G2" s="352"/>
      <c r="H2" s="352"/>
      <c r="I2" s="352"/>
      <c r="J2" s="464" t="s">
        <v>54</v>
      </c>
      <c r="K2" s="464"/>
      <c r="L2" s="321" t="s">
        <v>153</v>
      </c>
    </row>
    <row r="3" spans="1:12" ht="12.75" x14ac:dyDescent="0.2">
      <c r="A3" s="327" t="s">
        <v>886</v>
      </c>
      <c r="B3" s="352"/>
      <c r="C3" s="352"/>
      <c r="D3" s="352"/>
      <c r="E3" s="352"/>
      <c r="F3" s="352"/>
      <c r="G3" s="352"/>
      <c r="H3" s="352"/>
      <c r="I3" s="352"/>
      <c r="K3" s="51"/>
    </row>
    <row r="4" spans="1:12" ht="12.75" x14ac:dyDescent="0.2">
      <c r="A4" s="328" t="s">
        <v>887</v>
      </c>
      <c r="B4" s="353"/>
      <c r="C4" s="353"/>
      <c r="D4" s="353"/>
      <c r="E4" s="353"/>
      <c r="F4" s="353"/>
      <c r="G4" s="353"/>
      <c r="H4" s="353"/>
      <c r="I4" s="353"/>
    </row>
    <row r="5" spans="1:12" x14ac:dyDescent="0.2">
      <c r="A5" s="52"/>
      <c r="B5" s="52"/>
      <c r="C5" s="52"/>
      <c r="D5" s="52"/>
      <c r="E5" s="53"/>
      <c r="F5" s="53"/>
      <c r="G5" s="53"/>
      <c r="H5" s="53"/>
      <c r="I5" s="53"/>
      <c r="J5" s="61"/>
      <c r="K5" s="61"/>
    </row>
    <row r="6" spans="1:12" ht="1.5" customHeight="1" x14ac:dyDescent="0.2"/>
    <row r="7" spans="1:12" ht="22.5" customHeight="1" x14ac:dyDescent="0.2">
      <c r="A7" s="330" t="s">
        <v>100</v>
      </c>
      <c r="B7" s="354"/>
      <c r="C7" s="354"/>
      <c r="D7" s="354"/>
      <c r="E7" s="55" t="s">
        <v>172</v>
      </c>
      <c r="F7" s="58" t="s">
        <v>66</v>
      </c>
      <c r="G7" s="58" t="s">
        <v>67</v>
      </c>
      <c r="H7" s="58" t="s">
        <v>68</v>
      </c>
      <c r="I7" s="58" t="s">
        <v>69</v>
      </c>
      <c r="J7" s="58" t="s">
        <v>70</v>
      </c>
      <c r="K7" s="58" t="s">
        <v>71</v>
      </c>
    </row>
    <row r="8" spans="1:12" ht="1.5" customHeight="1" x14ac:dyDescent="0.2">
      <c r="A8" s="54"/>
      <c r="B8" s="54"/>
      <c r="C8" s="54"/>
      <c r="D8" s="54"/>
      <c r="E8" s="61"/>
      <c r="F8" s="61"/>
      <c r="G8" s="61"/>
      <c r="H8" s="61"/>
      <c r="I8" s="61"/>
      <c r="J8" s="61"/>
      <c r="K8" s="61"/>
    </row>
    <row r="9" spans="1:12" ht="6" customHeight="1" x14ac:dyDescent="0.2">
      <c r="A9" s="62"/>
      <c r="B9" s="62"/>
      <c r="C9" s="62"/>
      <c r="D9" s="62"/>
      <c r="E9" s="63"/>
      <c r="F9" s="63"/>
      <c r="G9" s="63"/>
      <c r="H9" s="63"/>
      <c r="I9" s="63"/>
      <c r="J9" s="63"/>
      <c r="K9" s="63"/>
    </row>
    <row r="10" spans="1:12" ht="17.25" customHeight="1" x14ac:dyDescent="0.2">
      <c r="A10" s="407" t="s">
        <v>112</v>
      </c>
      <c r="B10" s="404"/>
      <c r="C10" s="404"/>
      <c r="D10" s="404"/>
      <c r="E10" s="80">
        <f t="shared" ref="E10:E35" si="0">SUM(F10:K10)</f>
        <v>424886</v>
      </c>
      <c r="F10" s="166">
        <f t="shared" ref="F10:K10" si="1">SUM(F11:F15)</f>
        <v>35632</v>
      </c>
      <c r="G10" s="166">
        <f t="shared" si="1"/>
        <v>87186</v>
      </c>
      <c r="H10" s="166">
        <f t="shared" si="1"/>
        <v>122493</v>
      </c>
      <c r="I10" s="166">
        <f t="shared" si="1"/>
        <v>146347</v>
      </c>
      <c r="J10" s="166">
        <f t="shared" si="1"/>
        <v>33228</v>
      </c>
      <c r="K10" s="166">
        <f t="shared" si="1"/>
        <v>0</v>
      </c>
    </row>
    <row r="11" spans="1:12" ht="23.25" customHeight="1" x14ac:dyDescent="0.2">
      <c r="A11" s="383" t="s">
        <v>134</v>
      </c>
      <c r="B11" s="384"/>
      <c r="C11" s="384"/>
      <c r="D11" s="384"/>
      <c r="E11" s="80">
        <f t="shared" si="0"/>
        <v>177082</v>
      </c>
      <c r="F11" s="236">
        <v>17411</v>
      </c>
      <c r="G11" s="236">
        <v>39776</v>
      </c>
      <c r="H11" s="236">
        <v>58115</v>
      </c>
      <c r="I11" s="236">
        <v>50280</v>
      </c>
      <c r="J11" s="236">
        <v>11500</v>
      </c>
      <c r="K11" s="236">
        <v>0</v>
      </c>
    </row>
    <row r="12" spans="1:12" s="167" customFormat="1" ht="17.25" customHeight="1" x14ac:dyDescent="0.2">
      <c r="A12" s="383" t="s">
        <v>118</v>
      </c>
      <c r="B12" s="384"/>
      <c r="C12" s="384"/>
      <c r="D12" s="384"/>
      <c r="E12" s="80">
        <f t="shared" si="0"/>
        <v>191591</v>
      </c>
      <c r="F12" s="236">
        <v>16877</v>
      </c>
      <c r="G12" s="236">
        <v>42459</v>
      </c>
      <c r="H12" s="236">
        <v>51268</v>
      </c>
      <c r="I12" s="236">
        <v>72396</v>
      </c>
      <c r="J12" s="236">
        <v>8591</v>
      </c>
      <c r="K12" s="236">
        <v>0</v>
      </c>
    </row>
    <row r="13" spans="1:12" ht="17.25" customHeight="1" x14ac:dyDescent="0.2">
      <c r="A13" s="383" t="s">
        <v>119</v>
      </c>
      <c r="B13" s="384"/>
      <c r="C13" s="384"/>
      <c r="D13" s="384"/>
      <c r="E13" s="80">
        <f t="shared" si="0"/>
        <v>48995</v>
      </c>
      <c r="F13" s="236">
        <v>756</v>
      </c>
      <c r="G13" s="236">
        <v>3604</v>
      </c>
      <c r="H13" s="236">
        <v>9138</v>
      </c>
      <c r="I13" s="236">
        <v>22508</v>
      </c>
      <c r="J13" s="236">
        <v>12989</v>
      </c>
      <c r="K13" s="236">
        <v>0</v>
      </c>
    </row>
    <row r="14" spans="1:12" ht="17.25" customHeight="1" x14ac:dyDescent="0.2">
      <c r="A14" s="396" t="s">
        <v>120</v>
      </c>
      <c r="B14" s="384"/>
      <c r="C14" s="384"/>
      <c r="D14" s="384"/>
      <c r="E14" s="80">
        <f t="shared" si="0"/>
        <v>5449</v>
      </c>
      <c r="F14" s="236">
        <v>306</v>
      </c>
      <c r="G14" s="236">
        <v>613</v>
      </c>
      <c r="H14" s="236">
        <v>3414</v>
      </c>
      <c r="I14" s="236">
        <v>1116</v>
      </c>
      <c r="J14" s="236">
        <v>0</v>
      </c>
      <c r="K14" s="236">
        <v>0</v>
      </c>
    </row>
    <row r="15" spans="1:12" ht="17.25" customHeight="1" x14ac:dyDescent="0.2">
      <c r="A15" s="383" t="s">
        <v>32</v>
      </c>
      <c r="B15" s="384"/>
      <c r="C15" s="384"/>
      <c r="D15" s="384"/>
      <c r="E15" s="80">
        <f t="shared" si="0"/>
        <v>1769</v>
      </c>
      <c r="F15" s="236">
        <v>282</v>
      </c>
      <c r="G15" s="236">
        <v>734</v>
      </c>
      <c r="H15" s="236">
        <v>558</v>
      </c>
      <c r="I15" s="236">
        <v>47</v>
      </c>
      <c r="J15" s="236">
        <v>148</v>
      </c>
      <c r="K15" s="236">
        <v>0</v>
      </c>
    </row>
    <row r="16" spans="1:12" ht="34.5" customHeight="1" x14ac:dyDescent="0.2">
      <c r="A16" s="339" t="s">
        <v>288</v>
      </c>
      <c r="B16" s="404"/>
      <c r="C16" s="404"/>
      <c r="D16" s="404"/>
      <c r="E16" s="80">
        <f t="shared" si="0"/>
        <v>549791</v>
      </c>
      <c r="F16" s="236">
        <v>7550</v>
      </c>
      <c r="G16" s="236">
        <v>33953</v>
      </c>
      <c r="H16" s="236">
        <v>81364</v>
      </c>
      <c r="I16" s="236">
        <v>300351</v>
      </c>
      <c r="J16" s="236">
        <v>126573</v>
      </c>
      <c r="K16" s="236">
        <v>0</v>
      </c>
      <c r="L16" s="4"/>
    </row>
    <row r="17" spans="1:11" ht="28.5" customHeight="1" x14ac:dyDescent="0.2">
      <c r="A17" s="339" t="s">
        <v>289</v>
      </c>
      <c r="B17" s="404"/>
      <c r="C17" s="404"/>
      <c r="D17" s="404"/>
      <c r="E17" s="80">
        <f t="shared" si="0"/>
        <v>20703</v>
      </c>
      <c r="F17" s="236">
        <v>2436</v>
      </c>
      <c r="G17" s="236">
        <v>959</v>
      </c>
      <c r="H17" s="236">
        <v>1044</v>
      </c>
      <c r="I17" s="236">
        <v>13713</v>
      </c>
      <c r="J17" s="236">
        <v>2551</v>
      </c>
      <c r="K17" s="236">
        <v>0</v>
      </c>
    </row>
    <row r="18" spans="1:11" ht="17.25" customHeight="1" x14ac:dyDescent="0.2">
      <c r="A18" s="380" t="s">
        <v>287</v>
      </c>
      <c r="B18" s="406"/>
      <c r="C18" s="406"/>
      <c r="D18" s="406"/>
      <c r="E18" s="80">
        <f t="shared" si="0"/>
        <v>66418</v>
      </c>
      <c r="F18" s="166">
        <f t="shared" ref="F18:K18" si="2">SUM(F19:F23)</f>
        <v>4586</v>
      </c>
      <c r="G18" s="166">
        <f t="shared" si="2"/>
        <v>19483</v>
      </c>
      <c r="H18" s="166">
        <f t="shared" si="2"/>
        <v>16590</v>
      </c>
      <c r="I18" s="166">
        <f t="shared" si="2"/>
        <v>15417</v>
      </c>
      <c r="J18" s="166">
        <f t="shared" si="2"/>
        <v>10298</v>
      </c>
      <c r="K18" s="166">
        <f t="shared" si="2"/>
        <v>44</v>
      </c>
    </row>
    <row r="19" spans="1:11" ht="23.25" customHeight="1" x14ac:dyDescent="0.2">
      <c r="A19" s="383" t="s">
        <v>33</v>
      </c>
      <c r="B19" s="384"/>
      <c r="C19" s="384"/>
      <c r="D19" s="384"/>
      <c r="E19" s="80">
        <f t="shared" si="0"/>
        <v>13147</v>
      </c>
      <c r="F19" s="236">
        <v>937</v>
      </c>
      <c r="G19" s="236">
        <v>3368</v>
      </c>
      <c r="H19" s="236">
        <v>2851</v>
      </c>
      <c r="I19" s="236">
        <v>1972</v>
      </c>
      <c r="J19" s="236">
        <v>4019</v>
      </c>
      <c r="K19" s="236">
        <v>0</v>
      </c>
    </row>
    <row r="20" spans="1:11" ht="17.25" customHeight="1" x14ac:dyDescent="0.2">
      <c r="A20" s="383" t="s">
        <v>34</v>
      </c>
      <c r="B20" s="384"/>
      <c r="C20" s="384"/>
      <c r="D20" s="384"/>
      <c r="E20" s="80">
        <f t="shared" si="0"/>
        <v>17538</v>
      </c>
      <c r="F20" s="236">
        <v>1092</v>
      </c>
      <c r="G20" s="236">
        <v>5852</v>
      </c>
      <c r="H20" s="236">
        <v>2890</v>
      </c>
      <c r="I20" s="236">
        <v>5799</v>
      </c>
      <c r="J20" s="236">
        <v>1905</v>
      </c>
      <c r="K20" s="236">
        <v>0</v>
      </c>
    </row>
    <row r="21" spans="1:11" ht="17.25" customHeight="1" x14ac:dyDescent="0.2">
      <c r="A21" s="383" t="s">
        <v>35</v>
      </c>
      <c r="B21" s="384"/>
      <c r="C21" s="384"/>
      <c r="D21" s="384"/>
      <c r="E21" s="80">
        <f t="shared" si="0"/>
        <v>8691</v>
      </c>
      <c r="F21" s="236">
        <v>320</v>
      </c>
      <c r="G21" s="236">
        <v>2616</v>
      </c>
      <c r="H21" s="236">
        <v>1804</v>
      </c>
      <c r="I21" s="236">
        <v>2391</v>
      </c>
      <c r="J21" s="236">
        <v>1560</v>
      </c>
      <c r="K21" s="236">
        <v>0</v>
      </c>
    </row>
    <row r="22" spans="1:11" ht="17.25" customHeight="1" x14ac:dyDescent="0.2">
      <c r="A22" s="383" t="s">
        <v>36</v>
      </c>
      <c r="B22" s="384"/>
      <c r="C22" s="384"/>
      <c r="D22" s="384"/>
      <c r="E22" s="80">
        <f t="shared" si="0"/>
        <v>4442</v>
      </c>
      <c r="F22" s="236">
        <v>107</v>
      </c>
      <c r="G22" s="236">
        <v>1202</v>
      </c>
      <c r="H22" s="236">
        <v>729</v>
      </c>
      <c r="I22" s="236">
        <v>1031</v>
      </c>
      <c r="J22" s="236">
        <v>1373</v>
      </c>
      <c r="K22" s="236">
        <v>0</v>
      </c>
    </row>
    <row r="23" spans="1:11" ht="17.25" customHeight="1" x14ac:dyDescent="0.2">
      <c r="A23" s="383" t="s">
        <v>147</v>
      </c>
      <c r="B23" s="384"/>
      <c r="C23" s="384"/>
      <c r="D23" s="384"/>
      <c r="E23" s="80">
        <f t="shared" si="0"/>
        <v>22600</v>
      </c>
      <c r="F23" s="236">
        <v>2130</v>
      </c>
      <c r="G23" s="236">
        <v>6445</v>
      </c>
      <c r="H23" s="236">
        <v>8316</v>
      </c>
      <c r="I23" s="236">
        <v>4224</v>
      </c>
      <c r="J23" s="236">
        <v>1441</v>
      </c>
      <c r="K23" s="236">
        <v>44</v>
      </c>
    </row>
    <row r="24" spans="1:11" ht="23.25" customHeight="1" x14ac:dyDescent="0.2">
      <c r="A24" s="405" t="s">
        <v>37</v>
      </c>
      <c r="B24" s="406"/>
      <c r="C24" s="406"/>
      <c r="D24" s="406"/>
      <c r="E24" s="80">
        <f t="shared" si="0"/>
        <v>146639</v>
      </c>
      <c r="F24" s="236">
        <v>6189</v>
      </c>
      <c r="G24" s="236">
        <v>34697</v>
      </c>
      <c r="H24" s="236">
        <v>27272</v>
      </c>
      <c r="I24" s="236">
        <v>42691</v>
      </c>
      <c r="J24" s="236">
        <v>31624</v>
      </c>
      <c r="K24" s="236">
        <v>4166</v>
      </c>
    </row>
    <row r="25" spans="1:11" ht="17.25" customHeight="1" x14ac:dyDescent="0.2">
      <c r="A25" s="380" t="s">
        <v>284</v>
      </c>
      <c r="B25" s="406"/>
      <c r="C25" s="406"/>
      <c r="D25" s="406"/>
      <c r="E25" s="80">
        <f t="shared" si="0"/>
        <v>445</v>
      </c>
      <c r="F25" s="236">
        <v>3</v>
      </c>
      <c r="G25" s="236">
        <v>75</v>
      </c>
      <c r="H25" s="236">
        <v>78</v>
      </c>
      <c r="I25" s="236">
        <v>184</v>
      </c>
      <c r="J25" s="236">
        <v>104</v>
      </c>
      <c r="K25" s="236">
        <v>1</v>
      </c>
    </row>
    <row r="26" spans="1:11" ht="17.25" customHeight="1" x14ac:dyDescent="0.2">
      <c r="A26" s="405" t="s">
        <v>38</v>
      </c>
      <c r="B26" s="406"/>
      <c r="C26" s="406"/>
      <c r="D26" s="406"/>
      <c r="E26" s="80">
        <f t="shared" si="0"/>
        <v>57</v>
      </c>
      <c r="F26" s="236">
        <v>7</v>
      </c>
      <c r="G26" s="236">
        <v>21</v>
      </c>
      <c r="H26" s="236">
        <v>10</v>
      </c>
      <c r="I26" s="236">
        <v>14</v>
      </c>
      <c r="J26" s="236">
        <v>5</v>
      </c>
      <c r="K26" s="236">
        <v>0</v>
      </c>
    </row>
    <row r="27" spans="1:11" ht="28.5" customHeight="1" x14ac:dyDescent="0.2">
      <c r="A27" s="403" t="s">
        <v>195</v>
      </c>
      <c r="B27" s="404"/>
      <c r="C27" s="404"/>
      <c r="D27" s="404"/>
      <c r="E27" s="80">
        <f t="shared" si="0"/>
        <v>32293</v>
      </c>
      <c r="F27" s="166">
        <f t="shared" ref="F27:K27" si="3">SUM(F28:F31)</f>
        <v>2188</v>
      </c>
      <c r="G27" s="166">
        <f t="shared" si="3"/>
        <v>8471</v>
      </c>
      <c r="H27" s="166">
        <f t="shared" si="3"/>
        <v>5598</v>
      </c>
      <c r="I27" s="166">
        <f t="shared" si="3"/>
        <v>9601</v>
      </c>
      <c r="J27" s="166">
        <f t="shared" si="3"/>
        <v>6435</v>
      </c>
      <c r="K27" s="166">
        <f t="shared" si="3"/>
        <v>0</v>
      </c>
    </row>
    <row r="28" spans="1:11" ht="23.25" customHeight="1" x14ac:dyDescent="0.2">
      <c r="A28" s="383" t="s">
        <v>39</v>
      </c>
      <c r="B28" s="384"/>
      <c r="C28" s="384"/>
      <c r="D28" s="384"/>
      <c r="E28" s="80">
        <f t="shared" si="0"/>
        <v>12556</v>
      </c>
      <c r="F28" s="236">
        <v>905</v>
      </c>
      <c r="G28" s="236">
        <v>4198</v>
      </c>
      <c r="H28" s="236">
        <v>2278</v>
      </c>
      <c r="I28" s="236">
        <v>4040</v>
      </c>
      <c r="J28" s="236">
        <v>1135</v>
      </c>
      <c r="K28" s="236">
        <v>0</v>
      </c>
    </row>
    <row r="29" spans="1:11" ht="17.25" customHeight="1" x14ac:dyDescent="0.2">
      <c r="A29" s="383" t="s">
        <v>40</v>
      </c>
      <c r="B29" s="384"/>
      <c r="C29" s="384"/>
      <c r="D29" s="384"/>
      <c r="E29" s="80">
        <f t="shared" si="0"/>
        <v>66</v>
      </c>
      <c r="F29" s="236">
        <v>1</v>
      </c>
      <c r="G29" s="236">
        <v>9</v>
      </c>
      <c r="H29" s="236">
        <v>22</v>
      </c>
      <c r="I29" s="236">
        <v>26</v>
      </c>
      <c r="J29" s="236">
        <v>8</v>
      </c>
      <c r="K29" s="236">
        <v>0</v>
      </c>
    </row>
    <row r="30" spans="1:11" ht="17.25" customHeight="1" x14ac:dyDescent="0.2">
      <c r="A30" s="383" t="s">
        <v>41</v>
      </c>
      <c r="B30" s="384"/>
      <c r="C30" s="384"/>
      <c r="D30" s="384"/>
      <c r="E30" s="80">
        <f t="shared" si="0"/>
        <v>1645</v>
      </c>
      <c r="F30" s="236">
        <v>110</v>
      </c>
      <c r="G30" s="236">
        <v>741</v>
      </c>
      <c r="H30" s="236">
        <v>190</v>
      </c>
      <c r="I30" s="236">
        <v>487</v>
      </c>
      <c r="J30" s="236">
        <v>117</v>
      </c>
      <c r="K30" s="236">
        <v>0</v>
      </c>
    </row>
    <row r="31" spans="1:11" ht="28.5" customHeight="1" x14ac:dyDescent="0.2">
      <c r="A31" s="383" t="s">
        <v>42</v>
      </c>
      <c r="B31" s="384"/>
      <c r="C31" s="384"/>
      <c r="D31" s="384"/>
      <c r="E31" s="80">
        <f t="shared" si="0"/>
        <v>18026</v>
      </c>
      <c r="F31" s="236">
        <v>1172</v>
      </c>
      <c r="G31" s="236">
        <v>3523</v>
      </c>
      <c r="H31" s="236">
        <v>3108</v>
      </c>
      <c r="I31" s="236">
        <v>5048</v>
      </c>
      <c r="J31" s="236">
        <v>5175</v>
      </c>
      <c r="K31" s="236">
        <v>0</v>
      </c>
    </row>
    <row r="32" spans="1:11" ht="23.25" customHeight="1" x14ac:dyDescent="0.2">
      <c r="A32" s="405" t="s">
        <v>114</v>
      </c>
      <c r="B32" s="406"/>
      <c r="C32" s="406"/>
      <c r="D32" s="406"/>
      <c r="E32" s="80">
        <f t="shared" si="0"/>
        <v>6034</v>
      </c>
      <c r="F32" s="236">
        <v>313</v>
      </c>
      <c r="G32" s="236">
        <v>1561</v>
      </c>
      <c r="H32" s="236">
        <v>609</v>
      </c>
      <c r="I32" s="236">
        <v>3413</v>
      </c>
      <c r="J32" s="236">
        <v>138</v>
      </c>
      <c r="K32" s="236">
        <v>0</v>
      </c>
    </row>
    <row r="33" spans="1:13" ht="17.25" customHeight="1" x14ac:dyDescent="0.2">
      <c r="A33" s="380" t="s">
        <v>285</v>
      </c>
      <c r="B33" s="406"/>
      <c r="C33" s="406"/>
      <c r="D33" s="406"/>
      <c r="E33" s="80">
        <f t="shared" si="0"/>
        <v>15565</v>
      </c>
      <c r="F33" s="166">
        <f t="shared" ref="F33:K33" si="4">SUM(F34:F35)</f>
        <v>1130</v>
      </c>
      <c r="G33" s="166">
        <f t="shared" si="4"/>
        <v>5418</v>
      </c>
      <c r="H33" s="166">
        <f t="shared" si="4"/>
        <v>2839</v>
      </c>
      <c r="I33" s="166">
        <f t="shared" si="4"/>
        <v>4891</v>
      </c>
      <c r="J33" s="166">
        <f t="shared" si="4"/>
        <v>1287</v>
      </c>
      <c r="K33" s="166">
        <f t="shared" si="4"/>
        <v>0</v>
      </c>
    </row>
    <row r="34" spans="1:13" ht="34.5" customHeight="1" x14ac:dyDescent="0.2">
      <c r="A34" s="383" t="s">
        <v>43</v>
      </c>
      <c r="B34" s="384"/>
      <c r="C34" s="384"/>
      <c r="D34" s="384"/>
      <c r="E34" s="80">
        <f t="shared" si="0"/>
        <v>780</v>
      </c>
      <c r="F34" s="236">
        <v>36</v>
      </c>
      <c r="G34" s="236">
        <v>309</v>
      </c>
      <c r="H34" s="236">
        <v>104</v>
      </c>
      <c r="I34" s="236">
        <v>232</v>
      </c>
      <c r="J34" s="236">
        <v>99</v>
      </c>
      <c r="K34" s="236">
        <v>0</v>
      </c>
    </row>
    <row r="35" spans="1:13" ht="28.5" customHeight="1" x14ac:dyDescent="0.2">
      <c r="A35" s="383" t="s">
        <v>44</v>
      </c>
      <c r="B35" s="384"/>
      <c r="C35" s="384"/>
      <c r="D35" s="384"/>
      <c r="E35" s="80">
        <f t="shared" si="0"/>
        <v>14785</v>
      </c>
      <c r="F35" s="236">
        <v>1094</v>
      </c>
      <c r="G35" s="236">
        <v>5109</v>
      </c>
      <c r="H35" s="236">
        <v>2735</v>
      </c>
      <c r="I35" s="236">
        <v>4659</v>
      </c>
      <c r="J35" s="236">
        <v>1188</v>
      </c>
      <c r="K35" s="236">
        <v>0</v>
      </c>
    </row>
    <row r="36" spans="1:13" ht="23.25" customHeight="1" x14ac:dyDescent="0.2">
      <c r="A36" s="405" t="s">
        <v>45</v>
      </c>
      <c r="B36" s="406"/>
      <c r="C36" s="406"/>
      <c r="D36" s="406"/>
      <c r="E36" s="80">
        <f>SUM(F36:K36)</f>
        <v>1234</v>
      </c>
      <c r="F36" s="236">
        <v>155</v>
      </c>
      <c r="G36" s="236">
        <v>347</v>
      </c>
      <c r="H36" s="236">
        <v>325</v>
      </c>
      <c r="I36" s="236">
        <v>256</v>
      </c>
      <c r="J36" s="236">
        <v>151</v>
      </c>
      <c r="K36" s="236">
        <v>0</v>
      </c>
    </row>
    <row r="37" spans="1:13" ht="28.5" customHeight="1" x14ac:dyDescent="0.2">
      <c r="A37" s="339" t="s">
        <v>286</v>
      </c>
      <c r="B37" s="404"/>
      <c r="C37" s="404"/>
      <c r="D37" s="404"/>
      <c r="E37" s="80">
        <f>SUM(F37:K37)</f>
        <v>10224</v>
      </c>
      <c r="F37" s="237">
        <v>454</v>
      </c>
      <c r="G37" s="237">
        <v>4851</v>
      </c>
      <c r="H37" s="237">
        <v>2731</v>
      </c>
      <c r="I37" s="237">
        <v>2188</v>
      </c>
      <c r="J37" s="237">
        <v>0</v>
      </c>
      <c r="K37" s="237">
        <v>0</v>
      </c>
    </row>
    <row r="38" spans="1:13" ht="17.25" customHeight="1" x14ac:dyDescent="0.2">
      <c r="A38" s="335"/>
      <c r="B38" s="335"/>
      <c r="C38" s="335"/>
      <c r="D38" s="335"/>
      <c r="E38" s="61"/>
      <c r="F38" s="61"/>
      <c r="G38" s="61"/>
      <c r="H38" s="61"/>
      <c r="I38" s="61"/>
      <c r="J38" s="61"/>
      <c r="K38" s="61"/>
    </row>
    <row r="39" spans="1:13" ht="11.25" customHeight="1" x14ac:dyDescent="0.2">
      <c r="A39" s="71"/>
      <c r="B39" s="71"/>
      <c r="C39" s="71"/>
      <c r="D39" s="71"/>
      <c r="E39" s="71"/>
      <c r="F39" s="71"/>
      <c r="G39" s="71"/>
      <c r="H39" s="71"/>
      <c r="I39" s="71"/>
      <c r="J39" s="71"/>
      <c r="K39" s="47"/>
    </row>
    <row r="40" spans="1:13" x14ac:dyDescent="0.2">
      <c r="A40" s="73" t="s">
        <v>154</v>
      </c>
      <c r="D40" s="73" t="s">
        <v>194</v>
      </c>
      <c r="E40" s="168"/>
      <c r="F40" s="168"/>
      <c r="G40" s="168"/>
      <c r="H40" s="168"/>
      <c r="I40" s="168"/>
      <c r="J40" s="168"/>
      <c r="K40" s="168"/>
      <c r="L40" s="168"/>
      <c r="M40" s="168"/>
    </row>
    <row r="41" spans="1:13" x14ac:dyDescent="0.2">
      <c r="A41" s="71" t="s">
        <v>155</v>
      </c>
      <c r="D41" s="401" t="s">
        <v>162</v>
      </c>
      <c r="E41" s="401"/>
      <c r="F41" s="401"/>
      <c r="G41" s="401"/>
      <c r="H41" s="401"/>
      <c r="I41" s="401"/>
      <c r="J41" s="401"/>
      <c r="K41" s="401"/>
      <c r="L41" s="71"/>
      <c r="M41" s="71"/>
    </row>
    <row r="42" spans="1:13" x14ac:dyDescent="0.2">
      <c r="A42" s="71"/>
      <c r="D42" s="401"/>
      <c r="E42" s="401"/>
      <c r="F42" s="401"/>
      <c r="G42" s="401"/>
      <c r="H42" s="401"/>
      <c r="I42" s="401"/>
      <c r="J42" s="401"/>
      <c r="K42" s="401"/>
      <c r="L42" s="71"/>
      <c r="M42" s="71"/>
    </row>
    <row r="43" spans="1:13" x14ac:dyDescent="0.2">
      <c r="A43" s="71" t="s">
        <v>156</v>
      </c>
      <c r="D43" s="401" t="s">
        <v>163</v>
      </c>
      <c r="E43" s="401"/>
      <c r="F43" s="401"/>
      <c r="G43" s="401"/>
      <c r="H43" s="401"/>
      <c r="I43" s="401"/>
      <c r="J43" s="401"/>
      <c r="K43" s="401"/>
      <c r="L43" s="71"/>
      <c r="M43" s="71"/>
    </row>
    <row r="44" spans="1:13" x14ac:dyDescent="0.2">
      <c r="A44" s="71"/>
      <c r="D44" s="401"/>
      <c r="E44" s="401"/>
      <c r="F44" s="401"/>
      <c r="G44" s="401"/>
      <c r="H44" s="401"/>
      <c r="I44" s="401"/>
      <c r="J44" s="401"/>
      <c r="K44" s="401"/>
      <c r="L44" s="71"/>
      <c r="M44" s="71"/>
    </row>
    <row r="45" spans="1:13" x14ac:dyDescent="0.2">
      <c r="A45" s="46" t="s">
        <v>157</v>
      </c>
      <c r="D45" s="73" t="s">
        <v>170</v>
      </c>
      <c r="E45" s="71"/>
      <c r="F45" s="71"/>
      <c r="G45" s="71"/>
      <c r="H45" s="71"/>
      <c r="I45" s="71"/>
      <c r="J45" s="71"/>
      <c r="K45" s="71"/>
      <c r="L45" s="71"/>
      <c r="M45" s="71"/>
    </row>
    <row r="46" spans="1:13" ht="11.25" customHeight="1" x14ac:dyDescent="0.2">
      <c r="A46" s="73" t="s">
        <v>164</v>
      </c>
      <c r="D46" s="73" t="s">
        <v>193</v>
      </c>
      <c r="E46" s="71"/>
      <c r="F46" s="71"/>
      <c r="G46" s="71"/>
      <c r="H46" s="71"/>
      <c r="I46" s="71"/>
      <c r="J46" s="71"/>
      <c r="K46" s="71"/>
      <c r="L46" s="71"/>
      <c r="M46" s="71"/>
    </row>
    <row r="47" spans="1:13" ht="11.25" customHeight="1" x14ac:dyDescent="0.2">
      <c r="A47" s="73" t="s">
        <v>144</v>
      </c>
      <c r="B47" s="163"/>
      <c r="C47" s="85"/>
      <c r="D47" s="364" t="s">
        <v>230</v>
      </c>
      <c r="E47" s="465"/>
      <c r="F47" s="465"/>
      <c r="G47" s="465"/>
      <c r="H47" s="465"/>
      <c r="I47" s="465"/>
      <c r="J47" s="465"/>
      <c r="K47" s="465"/>
    </row>
    <row r="48" spans="1:13" hidden="1" x14ac:dyDescent="0.2">
      <c r="A48" s="238" t="s">
        <v>153</v>
      </c>
    </row>
  </sheetData>
  <mergeCells count="37">
    <mergeCell ref="D41:K42"/>
    <mergeCell ref="D43:K44"/>
    <mergeCell ref="J2:K2"/>
    <mergeCell ref="D47:K47"/>
    <mergeCell ref="A31:D31"/>
    <mergeCell ref="A38:D38"/>
    <mergeCell ref="A37:D37"/>
    <mergeCell ref="A35:D35"/>
    <mergeCell ref="A32:D32"/>
    <mergeCell ref="A33:D33"/>
    <mergeCell ref="A19:D19"/>
    <mergeCell ref="A34:D34"/>
    <mergeCell ref="A36:D36"/>
    <mergeCell ref="A28:D28"/>
    <mergeCell ref="A29:D29"/>
    <mergeCell ref="A30:D30"/>
    <mergeCell ref="A27:D27"/>
    <mergeCell ref="A13:D13"/>
    <mergeCell ref="A25:D25"/>
    <mergeCell ref="A26:D26"/>
    <mergeCell ref="A22:D22"/>
    <mergeCell ref="A23:D23"/>
    <mergeCell ref="A24:D24"/>
    <mergeCell ref="A15:D15"/>
    <mergeCell ref="A16:D16"/>
    <mergeCell ref="A17:D17"/>
    <mergeCell ref="A18:D18"/>
    <mergeCell ref="A2:I2"/>
    <mergeCell ref="A3:I3"/>
    <mergeCell ref="A4:I4"/>
    <mergeCell ref="A7:D7"/>
    <mergeCell ref="A21:D21"/>
    <mergeCell ref="A20:D20"/>
    <mergeCell ref="A14:D14"/>
    <mergeCell ref="A10:D10"/>
    <mergeCell ref="A11:D11"/>
    <mergeCell ref="A12:D12"/>
  </mergeCells>
  <hyperlinks>
    <hyperlink ref="J2:K2" location="Índice!A1" tooltip="Ir a Índice" display="Índice!A1"/>
  </hyperlinks>
  <pageMargins left="0.78740157480314998" right="0.59055118110236204" top="0.91666666666666663" bottom="0.86614173228346503" header="0" footer="0.39370078740157499"/>
  <pageSetup orientation="portrait" r:id="rId1"/>
  <headerFooter alignWithMargins="0">
    <oddHeader>&amp;L&amp;"Arial,Negrita"&amp;12&amp;K000080INEGI. Anuario estadístico y geográfico de Veracruz de Ignacio de la Llave 2014. 
Componente Salud.</oddHeader>
    <oddFooter xml:space="preserve">&amp;L&amp;P/&amp;R&amp;P/&amp;N
</oddFooter>
  </headerFooter>
  <rowBreaks count="1" manualBreakCount="1">
    <brk id="36" max="10" man="1"/>
  </rowBreaks>
  <ignoredErrors>
    <ignoredError sqref="F10:K18 F27:K27 F33:K33" formulaRange="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L31"/>
  <sheetViews>
    <sheetView view="pageLayout" zoomScaleNormal="100" workbookViewId="0">
      <selection activeCell="D6" sqref="D6"/>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21.1640625" style="46" customWidth="1"/>
    <col min="5" max="5" width="10.6640625" style="46" customWidth="1"/>
    <col min="6" max="10" width="12.83203125" style="46" customWidth="1"/>
    <col min="11" max="11" width="12.6640625" style="46" customWidth="1"/>
    <col min="12" max="16384" width="0" style="46" hidden="1"/>
  </cols>
  <sheetData>
    <row r="1" spans="1:12" ht="13.5" customHeight="1" x14ac:dyDescent="0.2"/>
    <row r="2" spans="1:12" ht="12.75" x14ac:dyDescent="0.2">
      <c r="A2" s="328" t="s">
        <v>179</v>
      </c>
      <c r="B2" s="353"/>
      <c r="C2" s="353"/>
      <c r="D2" s="353"/>
      <c r="E2" s="353"/>
      <c r="F2" s="353"/>
      <c r="G2" s="353"/>
      <c r="H2" s="353"/>
      <c r="I2" s="353"/>
      <c r="J2" s="331" t="s">
        <v>31</v>
      </c>
      <c r="K2" s="331"/>
      <c r="L2" s="46" t="s">
        <v>153</v>
      </c>
    </row>
    <row r="3" spans="1:12" ht="12.75" customHeight="1" x14ac:dyDescent="0.2">
      <c r="A3" s="328" t="s">
        <v>180</v>
      </c>
      <c r="B3" s="353"/>
      <c r="C3" s="353"/>
      <c r="D3" s="353"/>
      <c r="E3" s="353"/>
      <c r="F3" s="353"/>
      <c r="G3" s="353"/>
      <c r="H3" s="353"/>
      <c r="I3" s="353"/>
      <c r="K3" s="51"/>
    </row>
    <row r="4" spans="1:12" ht="12.75" customHeight="1" x14ac:dyDescent="0.2">
      <c r="A4" s="328" t="s">
        <v>888</v>
      </c>
      <c r="B4" s="353"/>
      <c r="C4" s="353"/>
      <c r="D4" s="353"/>
      <c r="E4" s="353"/>
      <c r="F4" s="353"/>
      <c r="G4" s="353"/>
      <c r="H4" s="353"/>
      <c r="I4" s="353"/>
    </row>
    <row r="5" spans="1:12" ht="12.75" customHeight="1" x14ac:dyDescent="0.2">
      <c r="A5" s="328" t="s">
        <v>887</v>
      </c>
      <c r="B5" s="353"/>
      <c r="C5" s="353"/>
      <c r="D5" s="353"/>
      <c r="E5" s="353"/>
      <c r="F5" s="353"/>
      <c r="G5" s="353"/>
      <c r="H5" s="353"/>
      <c r="I5" s="353"/>
    </row>
    <row r="6" spans="1:12" x14ac:dyDescent="0.2">
      <c r="A6" s="52"/>
      <c r="B6" s="52"/>
      <c r="C6" s="52"/>
      <c r="D6" s="52"/>
      <c r="E6" s="53"/>
      <c r="F6" s="53"/>
      <c r="G6" s="53"/>
      <c r="H6" s="53"/>
      <c r="I6" s="53"/>
      <c r="J6" s="61"/>
      <c r="K6" s="61"/>
    </row>
    <row r="7" spans="1:12" ht="1.5" customHeight="1" x14ac:dyDescent="0.2"/>
    <row r="8" spans="1:12" ht="22.5" customHeight="1" x14ac:dyDescent="0.2">
      <c r="A8" s="330" t="s">
        <v>2</v>
      </c>
      <c r="B8" s="354"/>
      <c r="C8" s="354"/>
      <c r="D8" s="354"/>
      <c r="E8" s="55" t="s">
        <v>172</v>
      </c>
      <c r="F8" s="58" t="s">
        <v>66</v>
      </c>
      <c r="G8" s="58" t="s">
        <v>67</v>
      </c>
      <c r="H8" s="58" t="s">
        <v>68</v>
      </c>
      <c r="I8" s="58" t="s">
        <v>69</v>
      </c>
      <c r="J8" s="58" t="s">
        <v>70</v>
      </c>
      <c r="K8" s="58" t="s">
        <v>71</v>
      </c>
    </row>
    <row r="9" spans="1:12" ht="1.5" customHeight="1" x14ac:dyDescent="0.2">
      <c r="A9" s="54"/>
      <c r="B9" s="54"/>
      <c r="C9" s="54"/>
      <c r="D9" s="54"/>
      <c r="E9" s="61"/>
      <c r="F9" s="61"/>
      <c r="G9" s="61"/>
      <c r="H9" s="61"/>
      <c r="I9" s="61"/>
      <c r="J9" s="61"/>
      <c r="K9" s="61"/>
    </row>
    <row r="10" spans="1:12" ht="34.5" customHeight="1" x14ac:dyDescent="0.2">
      <c r="A10" s="439" t="s">
        <v>201</v>
      </c>
      <c r="B10" s="440"/>
      <c r="C10" s="440"/>
      <c r="D10" s="440"/>
      <c r="E10" s="65">
        <f t="shared" ref="E10:E27" si="0">SUM(F10:K10)</f>
        <v>549791</v>
      </c>
      <c r="F10" s="65">
        <f t="shared" ref="F10:K10" si="1">SUM(F11:F18)</f>
        <v>7550</v>
      </c>
      <c r="G10" s="65">
        <f t="shared" si="1"/>
        <v>33953</v>
      </c>
      <c r="H10" s="65">
        <f t="shared" si="1"/>
        <v>81364</v>
      </c>
      <c r="I10" s="65">
        <f t="shared" si="1"/>
        <v>300351</v>
      </c>
      <c r="J10" s="65">
        <f t="shared" si="1"/>
        <v>126573</v>
      </c>
      <c r="K10" s="65">
        <f t="shared" si="1"/>
        <v>0</v>
      </c>
    </row>
    <row r="11" spans="1:12" s="167" customFormat="1" ht="23.25" customHeight="1" x14ac:dyDescent="0.2">
      <c r="A11" s="425" t="s">
        <v>92</v>
      </c>
      <c r="B11" s="420"/>
      <c r="C11" s="420"/>
      <c r="D11" s="420"/>
      <c r="E11" s="65">
        <f t="shared" si="0"/>
        <v>321228</v>
      </c>
      <c r="F11" s="239">
        <v>945</v>
      </c>
      <c r="G11" s="239">
        <v>16430</v>
      </c>
      <c r="H11" s="239">
        <v>46948</v>
      </c>
      <c r="I11" s="239">
        <v>168250</v>
      </c>
      <c r="J11" s="239">
        <v>88655</v>
      </c>
      <c r="K11" s="239">
        <v>0</v>
      </c>
    </row>
    <row r="12" spans="1:12" ht="17.25" customHeight="1" x14ac:dyDescent="0.2">
      <c r="A12" s="419" t="s">
        <v>3</v>
      </c>
      <c r="B12" s="420"/>
      <c r="C12" s="420"/>
      <c r="D12" s="420"/>
      <c r="E12" s="65">
        <f t="shared" si="0"/>
        <v>24262</v>
      </c>
      <c r="F12" s="239">
        <v>19</v>
      </c>
      <c r="G12" s="239">
        <v>0</v>
      </c>
      <c r="H12" s="239">
        <v>522</v>
      </c>
      <c r="I12" s="239">
        <v>23721</v>
      </c>
      <c r="J12" s="239">
        <v>0</v>
      </c>
      <c r="K12" s="239">
        <v>0</v>
      </c>
    </row>
    <row r="13" spans="1:12" ht="17.25" customHeight="1" x14ac:dyDescent="0.2">
      <c r="A13" s="419" t="s">
        <v>4</v>
      </c>
      <c r="B13" s="420"/>
      <c r="C13" s="420"/>
      <c r="D13" s="420"/>
      <c r="E13" s="65">
        <f t="shared" si="0"/>
        <v>10646</v>
      </c>
      <c r="F13" s="239">
        <v>26</v>
      </c>
      <c r="G13" s="239">
        <v>1108</v>
      </c>
      <c r="H13" s="239">
        <v>2778</v>
      </c>
      <c r="I13" s="239">
        <v>5649</v>
      </c>
      <c r="J13" s="239">
        <v>1085</v>
      </c>
      <c r="K13" s="239">
        <v>0</v>
      </c>
    </row>
    <row r="14" spans="1:12" ht="17.25" customHeight="1" x14ac:dyDescent="0.2">
      <c r="A14" s="419" t="s">
        <v>350</v>
      </c>
      <c r="B14" s="420"/>
      <c r="C14" s="420"/>
      <c r="D14" s="420"/>
      <c r="E14" s="65">
        <f t="shared" si="0"/>
        <v>2685</v>
      </c>
      <c r="F14" s="239">
        <v>35</v>
      </c>
      <c r="G14" s="239">
        <v>429</v>
      </c>
      <c r="H14" s="239">
        <v>273</v>
      </c>
      <c r="I14" s="239">
        <v>1370</v>
      </c>
      <c r="J14" s="239">
        <v>578</v>
      </c>
      <c r="K14" s="239">
        <v>0</v>
      </c>
    </row>
    <row r="15" spans="1:12" ht="17.25" customHeight="1" x14ac:dyDescent="0.2">
      <c r="A15" s="419" t="s">
        <v>5</v>
      </c>
      <c r="B15" s="420"/>
      <c r="C15" s="420"/>
      <c r="D15" s="420"/>
      <c r="E15" s="65">
        <f t="shared" si="0"/>
        <v>29862</v>
      </c>
      <c r="F15" s="239">
        <v>120</v>
      </c>
      <c r="G15" s="239">
        <v>368</v>
      </c>
      <c r="H15" s="239">
        <v>2521</v>
      </c>
      <c r="I15" s="239">
        <v>14081</v>
      </c>
      <c r="J15" s="239">
        <v>12772</v>
      </c>
      <c r="K15" s="239">
        <v>0</v>
      </c>
    </row>
    <row r="16" spans="1:12" ht="17.25" customHeight="1" x14ac:dyDescent="0.2">
      <c r="A16" s="419" t="s">
        <v>6</v>
      </c>
      <c r="B16" s="420"/>
      <c r="C16" s="420"/>
      <c r="D16" s="420"/>
      <c r="E16" s="65">
        <f t="shared" si="0"/>
        <v>82973</v>
      </c>
      <c r="F16" s="239">
        <v>3372</v>
      </c>
      <c r="G16" s="239">
        <v>4235</v>
      </c>
      <c r="H16" s="239">
        <v>17853</v>
      </c>
      <c r="I16" s="239">
        <v>41497</v>
      </c>
      <c r="J16" s="239">
        <v>16016</v>
      </c>
      <c r="K16" s="239">
        <v>0</v>
      </c>
    </row>
    <row r="17" spans="1:11" ht="17.25" customHeight="1" x14ac:dyDescent="0.2">
      <c r="A17" s="419" t="s">
        <v>7</v>
      </c>
      <c r="B17" s="420"/>
      <c r="C17" s="420"/>
      <c r="D17" s="420"/>
      <c r="E17" s="65">
        <f t="shared" si="0"/>
        <v>74476</v>
      </c>
      <c r="F17" s="239">
        <v>3025</v>
      </c>
      <c r="G17" s="239">
        <v>11072</v>
      </c>
      <c r="H17" s="239">
        <v>9380</v>
      </c>
      <c r="I17" s="239">
        <v>45339</v>
      </c>
      <c r="J17" s="239">
        <v>5660</v>
      </c>
      <c r="K17" s="239">
        <v>0</v>
      </c>
    </row>
    <row r="18" spans="1:11" ht="17.25" customHeight="1" x14ac:dyDescent="0.2">
      <c r="A18" s="383" t="s">
        <v>147</v>
      </c>
      <c r="B18" s="384"/>
      <c r="C18" s="384"/>
      <c r="D18" s="384"/>
      <c r="E18" s="65">
        <f t="shared" si="0"/>
        <v>3659</v>
      </c>
      <c r="F18" s="239">
        <v>8</v>
      </c>
      <c r="G18" s="239">
        <v>311</v>
      </c>
      <c r="H18" s="239">
        <v>1089</v>
      </c>
      <c r="I18" s="239">
        <v>444</v>
      </c>
      <c r="J18" s="239">
        <v>1807</v>
      </c>
      <c r="K18" s="239">
        <v>0</v>
      </c>
    </row>
    <row r="19" spans="1:11" ht="23.25" customHeight="1" x14ac:dyDescent="0.2">
      <c r="A19" s="432" t="s">
        <v>8</v>
      </c>
      <c r="B19" s="333"/>
      <c r="C19" s="333"/>
      <c r="D19" s="333"/>
      <c r="E19" s="65">
        <f t="shared" si="0"/>
        <v>320759</v>
      </c>
      <c r="F19" s="65">
        <f t="shared" ref="F19:K19" si="2">SUM(F20:F27)</f>
        <v>6876</v>
      </c>
      <c r="G19" s="65">
        <f t="shared" si="2"/>
        <v>22227</v>
      </c>
      <c r="H19" s="65">
        <f t="shared" si="2"/>
        <v>54531</v>
      </c>
      <c r="I19" s="65">
        <f t="shared" si="2"/>
        <v>173245</v>
      </c>
      <c r="J19" s="65">
        <f t="shared" si="2"/>
        <v>63880</v>
      </c>
      <c r="K19" s="65">
        <f t="shared" si="2"/>
        <v>0</v>
      </c>
    </row>
    <row r="20" spans="1:11" s="167" customFormat="1" ht="23.25" customHeight="1" x14ac:dyDescent="0.2">
      <c r="A20" s="425" t="s">
        <v>92</v>
      </c>
      <c r="B20" s="420"/>
      <c r="C20" s="420"/>
      <c r="D20" s="420"/>
      <c r="E20" s="65">
        <f t="shared" si="0"/>
        <v>141529</v>
      </c>
      <c r="F20" s="239">
        <v>697</v>
      </c>
      <c r="G20" s="239">
        <v>6686</v>
      </c>
      <c r="H20" s="239">
        <v>25332</v>
      </c>
      <c r="I20" s="239">
        <v>77506</v>
      </c>
      <c r="J20" s="239">
        <v>31308</v>
      </c>
      <c r="K20" s="239">
        <v>0</v>
      </c>
    </row>
    <row r="21" spans="1:11" ht="17.25" customHeight="1" x14ac:dyDescent="0.2">
      <c r="A21" s="383" t="s">
        <v>3</v>
      </c>
      <c r="B21" s="384"/>
      <c r="C21" s="384"/>
      <c r="D21" s="384"/>
      <c r="E21" s="65">
        <f t="shared" si="0"/>
        <v>2707</v>
      </c>
      <c r="F21" s="239">
        <v>19</v>
      </c>
      <c r="G21" s="239">
        <v>0</v>
      </c>
      <c r="H21" s="239">
        <v>522</v>
      </c>
      <c r="I21" s="239">
        <v>2166</v>
      </c>
      <c r="J21" s="239">
        <v>0</v>
      </c>
      <c r="K21" s="239">
        <v>0</v>
      </c>
    </row>
    <row r="22" spans="1:11" ht="17.25" customHeight="1" x14ac:dyDescent="0.2">
      <c r="A22" s="383" t="s">
        <v>4</v>
      </c>
      <c r="B22" s="384"/>
      <c r="C22" s="384"/>
      <c r="D22" s="384"/>
      <c r="E22" s="65">
        <f t="shared" si="0"/>
        <v>9876</v>
      </c>
      <c r="F22" s="239">
        <v>26</v>
      </c>
      <c r="G22" s="239">
        <v>1081</v>
      </c>
      <c r="H22" s="239">
        <v>2778</v>
      </c>
      <c r="I22" s="239">
        <v>5007</v>
      </c>
      <c r="J22" s="239">
        <v>984</v>
      </c>
      <c r="K22" s="239">
        <v>0</v>
      </c>
    </row>
    <row r="23" spans="1:11" ht="17.25" customHeight="1" x14ac:dyDescent="0.2">
      <c r="A23" s="419" t="s">
        <v>350</v>
      </c>
      <c r="B23" s="420"/>
      <c r="C23" s="420"/>
      <c r="D23" s="420"/>
      <c r="E23" s="65">
        <f t="shared" si="0"/>
        <v>2599</v>
      </c>
      <c r="F23" s="239">
        <v>35</v>
      </c>
      <c r="G23" s="239">
        <v>383</v>
      </c>
      <c r="H23" s="239">
        <v>272</v>
      </c>
      <c r="I23" s="239">
        <v>1331</v>
      </c>
      <c r="J23" s="239">
        <v>578</v>
      </c>
      <c r="K23" s="239">
        <v>0</v>
      </c>
    </row>
    <row r="24" spans="1:11" ht="17.25" customHeight="1" x14ac:dyDescent="0.2">
      <c r="A24" s="383" t="s">
        <v>5</v>
      </c>
      <c r="B24" s="384"/>
      <c r="C24" s="384"/>
      <c r="D24" s="384"/>
      <c r="E24" s="65">
        <f t="shared" si="0"/>
        <v>26190</v>
      </c>
      <c r="F24" s="239">
        <v>120</v>
      </c>
      <c r="G24" s="239">
        <v>368</v>
      </c>
      <c r="H24" s="239">
        <v>2319</v>
      </c>
      <c r="I24" s="239">
        <v>12950</v>
      </c>
      <c r="J24" s="239">
        <v>10433</v>
      </c>
      <c r="K24" s="239">
        <v>0</v>
      </c>
    </row>
    <row r="25" spans="1:11" ht="17.25" customHeight="1" x14ac:dyDescent="0.2">
      <c r="A25" s="383" t="s">
        <v>6</v>
      </c>
      <c r="B25" s="384"/>
      <c r="C25" s="384"/>
      <c r="D25" s="384"/>
      <c r="E25" s="65">
        <f t="shared" si="0"/>
        <v>62602</v>
      </c>
      <c r="F25" s="239">
        <v>2952</v>
      </c>
      <c r="G25" s="239">
        <v>2884</v>
      </c>
      <c r="H25" s="239">
        <v>13292</v>
      </c>
      <c r="I25" s="239">
        <v>30230</v>
      </c>
      <c r="J25" s="239">
        <v>13244</v>
      </c>
      <c r="K25" s="239">
        <v>0</v>
      </c>
    </row>
    <row r="26" spans="1:11" ht="17.25" customHeight="1" x14ac:dyDescent="0.2">
      <c r="A26" s="383" t="s">
        <v>7</v>
      </c>
      <c r="B26" s="384"/>
      <c r="C26" s="384"/>
      <c r="D26" s="384"/>
      <c r="E26" s="65">
        <f t="shared" si="0"/>
        <v>71764</v>
      </c>
      <c r="F26" s="239">
        <v>3019</v>
      </c>
      <c r="G26" s="239">
        <v>10514</v>
      </c>
      <c r="H26" s="239">
        <v>9032</v>
      </c>
      <c r="I26" s="239">
        <v>43628</v>
      </c>
      <c r="J26" s="239">
        <v>5571</v>
      </c>
      <c r="K26" s="239">
        <v>0</v>
      </c>
    </row>
    <row r="27" spans="1:11" ht="17.25" customHeight="1" x14ac:dyDescent="0.2">
      <c r="A27" s="383" t="s">
        <v>147</v>
      </c>
      <c r="B27" s="384"/>
      <c r="C27" s="384"/>
      <c r="D27" s="384"/>
      <c r="E27" s="65">
        <f t="shared" si="0"/>
        <v>3492</v>
      </c>
      <c r="F27" s="239">
        <v>8</v>
      </c>
      <c r="G27" s="239">
        <v>311</v>
      </c>
      <c r="H27" s="239">
        <v>984</v>
      </c>
      <c r="I27" s="239">
        <v>427</v>
      </c>
      <c r="J27" s="239">
        <v>1762</v>
      </c>
      <c r="K27" s="239">
        <v>0</v>
      </c>
    </row>
    <row r="28" spans="1:11" ht="17.25" customHeight="1" x14ac:dyDescent="0.2">
      <c r="A28" s="335"/>
      <c r="B28" s="335"/>
      <c r="C28" s="335"/>
      <c r="D28" s="335"/>
      <c r="E28" s="61"/>
      <c r="F28" s="61"/>
      <c r="G28" s="61"/>
      <c r="H28" s="61"/>
      <c r="I28" s="61"/>
      <c r="J28" s="61"/>
      <c r="K28" s="61"/>
    </row>
    <row r="29" spans="1:11" ht="11.25" customHeight="1" x14ac:dyDescent="0.2">
      <c r="A29" s="71"/>
      <c r="B29" s="71"/>
      <c r="C29" s="71"/>
      <c r="D29" s="71"/>
      <c r="E29" s="71"/>
      <c r="F29" s="71"/>
      <c r="G29" s="71"/>
      <c r="H29" s="71"/>
      <c r="I29" s="71"/>
      <c r="J29" s="71"/>
      <c r="K29" s="72"/>
    </row>
    <row r="30" spans="1:11" ht="11.25" customHeight="1" x14ac:dyDescent="0.2">
      <c r="A30" s="73" t="s">
        <v>144</v>
      </c>
      <c r="B30" s="71"/>
      <c r="C30" s="71"/>
      <c r="D30" s="381" t="s">
        <v>230</v>
      </c>
      <c r="E30" s="463"/>
      <c r="F30" s="463"/>
      <c r="G30" s="463"/>
      <c r="H30" s="463"/>
      <c r="I30" s="463"/>
      <c r="J30" s="463"/>
      <c r="K30" s="463"/>
    </row>
    <row r="31" spans="1:11" hidden="1" x14ac:dyDescent="0.2">
      <c r="A31" s="171" t="s">
        <v>153</v>
      </c>
      <c r="B31" s="71"/>
      <c r="C31" s="71"/>
      <c r="D31" s="71"/>
      <c r="E31" s="71"/>
      <c r="F31" s="71"/>
      <c r="G31" s="71"/>
      <c r="H31" s="71"/>
      <c r="I31" s="71"/>
      <c r="J31" s="71"/>
      <c r="K31" s="71"/>
    </row>
  </sheetData>
  <mergeCells count="26">
    <mergeCell ref="J2:K2"/>
    <mergeCell ref="A2:I2"/>
    <mergeCell ref="A3:I3"/>
    <mergeCell ref="A4:I4"/>
    <mergeCell ref="A10:D10"/>
    <mergeCell ref="A5:I5"/>
    <mergeCell ref="A8:D8"/>
    <mergeCell ref="A13:D13"/>
    <mergeCell ref="A11:D11"/>
    <mergeCell ref="A12:D12"/>
    <mergeCell ref="A19:D19"/>
    <mergeCell ref="A17:D17"/>
    <mergeCell ref="A18:D18"/>
    <mergeCell ref="A15:D15"/>
    <mergeCell ref="A16:D16"/>
    <mergeCell ref="A14:D14"/>
    <mergeCell ref="A22:D22"/>
    <mergeCell ref="A24:D24"/>
    <mergeCell ref="A20:D20"/>
    <mergeCell ref="A21:D21"/>
    <mergeCell ref="D30:K30"/>
    <mergeCell ref="A25:D25"/>
    <mergeCell ref="A26:D26"/>
    <mergeCell ref="A27:D27"/>
    <mergeCell ref="A28:D28"/>
    <mergeCell ref="A23:D23"/>
  </mergeCells>
  <hyperlinks>
    <hyperlink ref="J2:K2" location="Índice!A1" tooltip="Ir a Índice" display="Índice!A1"/>
  </hyperlinks>
  <pageMargins left="0.78740157480314965" right="0.59055118110236204" top="0.94791666666666663" bottom="0.86614173228346458" header="0" footer="0.39370078740157499"/>
  <pageSetup orientation="portrait" r:id="rId1"/>
  <headerFooter alignWithMargins="0">
    <oddHeader>&amp;L&amp;"Arial,Negrita"&amp;12&amp;K000080INEGI. Anuario estadístico y geográfico de Veracruz de Ignacio de la Llave 2014. 
Componente Salud.</oddHeader>
    <oddFooter>&amp;R&amp;P/&amp;N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L29"/>
  <sheetViews>
    <sheetView view="pageLayout" zoomScaleNormal="100" workbookViewId="0">
      <selection activeCell="D6" sqref="D6"/>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21.5" style="46" customWidth="1"/>
    <col min="5" max="5" width="10.1640625" style="46" customWidth="1"/>
    <col min="6" max="11" width="12.83203125" style="46" customWidth="1"/>
    <col min="12" max="16384" width="0" style="46" hidden="1"/>
  </cols>
  <sheetData>
    <row r="1" spans="1:12" ht="11.25" customHeight="1" x14ac:dyDescent="0.2"/>
    <row r="2" spans="1:12" ht="12.75" x14ac:dyDescent="0.2">
      <c r="A2" s="327" t="s">
        <v>182</v>
      </c>
      <c r="B2" s="352"/>
      <c r="C2" s="352"/>
      <c r="D2" s="352"/>
      <c r="E2" s="352"/>
      <c r="F2" s="352"/>
      <c r="G2" s="352"/>
      <c r="H2" s="352"/>
      <c r="I2" s="352"/>
      <c r="J2" s="331" t="s">
        <v>46</v>
      </c>
      <c r="K2" s="331"/>
      <c r="L2" s="46" t="s">
        <v>153</v>
      </c>
    </row>
    <row r="3" spans="1:12" ht="12.75" x14ac:dyDescent="0.2">
      <c r="A3" s="327" t="s">
        <v>180</v>
      </c>
      <c r="B3" s="352"/>
      <c r="C3" s="352"/>
      <c r="D3" s="352"/>
      <c r="E3" s="352"/>
      <c r="F3" s="352"/>
      <c r="G3" s="352"/>
      <c r="H3" s="352"/>
      <c r="I3" s="352"/>
      <c r="K3" s="51"/>
    </row>
    <row r="4" spans="1:12" ht="12.75" x14ac:dyDescent="0.2">
      <c r="A4" s="327" t="s">
        <v>890</v>
      </c>
      <c r="B4" s="352"/>
      <c r="C4" s="352"/>
      <c r="D4" s="352"/>
      <c r="E4" s="352"/>
      <c r="F4" s="352"/>
      <c r="G4" s="352"/>
      <c r="H4" s="352"/>
      <c r="I4" s="352"/>
    </row>
    <row r="5" spans="1:12" ht="12.75" x14ac:dyDescent="0.2">
      <c r="A5" s="328" t="s">
        <v>889</v>
      </c>
      <c r="B5" s="353"/>
      <c r="C5" s="353"/>
      <c r="D5" s="353"/>
      <c r="E5" s="353"/>
      <c r="F5" s="353"/>
      <c r="G5" s="353"/>
      <c r="H5" s="353"/>
      <c r="I5" s="353"/>
    </row>
    <row r="6" spans="1:12" x14ac:dyDescent="0.2">
      <c r="A6" s="52"/>
      <c r="B6" s="52"/>
      <c r="C6" s="52"/>
      <c r="D6" s="52"/>
      <c r="E6" s="53"/>
      <c r="F6" s="53"/>
      <c r="G6" s="53"/>
      <c r="H6" s="53"/>
      <c r="I6" s="53"/>
      <c r="J6" s="61"/>
      <c r="K6" s="61"/>
    </row>
    <row r="7" spans="1:12" ht="1.5" customHeight="1" x14ac:dyDescent="0.2"/>
    <row r="8" spans="1:12" ht="22.5" customHeight="1" x14ac:dyDescent="0.2">
      <c r="A8" s="330" t="s">
        <v>94</v>
      </c>
      <c r="B8" s="354"/>
      <c r="C8" s="354"/>
      <c r="D8" s="354"/>
      <c r="E8" s="55" t="s">
        <v>172</v>
      </c>
      <c r="F8" s="58" t="s">
        <v>66</v>
      </c>
      <c r="G8" s="58" t="s">
        <v>67</v>
      </c>
      <c r="H8" s="58" t="s">
        <v>68</v>
      </c>
      <c r="I8" s="58" t="s">
        <v>69</v>
      </c>
      <c r="J8" s="58" t="s">
        <v>70</v>
      </c>
      <c r="K8" s="58" t="s">
        <v>71</v>
      </c>
    </row>
    <row r="9" spans="1:12" ht="1.5" customHeight="1" x14ac:dyDescent="0.2">
      <c r="A9" s="54"/>
      <c r="B9" s="54"/>
      <c r="C9" s="54"/>
      <c r="D9" s="54"/>
      <c r="E9" s="61"/>
      <c r="F9" s="61"/>
      <c r="G9" s="61"/>
      <c r="H9" s="61"/>
      <c r="I9" s="61"/>
      <c r="J9" s="61"/>
      <c r="K9" s="61"/>
    </row>
    <row r="10" spans="1:12" ht="34.5" customHeight="1" x14ac:dyDescent="0.2">
      <c r="A10" s="439" t="s">
        <v>10</v>
      </c>
      <c r="B10" s="440"/>
      <c r="C10" s="440"/>
      <c r="D10" s="440"/>
      <c r="E10" s="80">
        <f t="shared" ref="E10:E25" si="0">SUM(F10:K10)</f>
        <v>20703</v>
      </c>
      <c r="F10" s="80">
        <f t="shared" ref="F10:K10" si="1">SUM(F11:F17)</f>
        <v>2436</v>
      </c>
      <c r="G10" s="80">
        <f t="shared" si="1"/>
        <v>959</v>
      </c>
      <c r="H10" s="80">
        <f t="shared" si="1"/>
        <v>1044</v>
      </c>
      <c r="I10" s="80">
        <f t="shared" si="1"/>
        <v>13713</v>
      </c>
      <c r="J10" s="80">
        <f t="shared" si="1"/>
        <v>2551</v>
      </c>
      <c r="K10" s="80">
        <f t="shared" si="1"/>
        <v>0</v>
      </c>
    </row>
    <row r="11" spans="1:12" ht="23.25" customHeight="1" x14ac:dyDescent="0.2">
      <c r="A11" s="425" t="s">
        <v>11</v>
      </c>
      <c r="B11" s="420"/>
      <c r="C11" s="420"/>
      <c r="D11" s="420"/>
      <c r="E11" s="80">
        <f t="shared" si="0"/>
        <v>9381</v>
      </c>
      <c r="F11" s="236">
        <v>0</v>
      </c>
      <c r="G11" s="236">
        <v>0</v>
      </c>
      <c r="H11" s="236">
        <v>12</v>
      </c>
      <c r="I11" s="236">
        <v>9314</v>
      </c>
      <c r="J11" s="236">
        <v>55</v>
      </c>
      <c r="K11" s="236">
        <v>0</v>
      </c>
    </row>
    <row r="12" spans="1:12" s="167" customFormat="1" ht="17.25" customHeight="1" x14ac:dyDescent="0.2">
      <c r="A12" s="425" t="s">
        <v>96</v>
      </c>
      <c r="B12" s="420"/>
      <c r="C12" s="420"/>
      <c r="D12" s="420"/>
      <c r="E12" s="80">
        <f t="shared" si="0"/>
        <v>1534</v>
      </c>
      <c r="F12" s="236">
        <v>1505</v>
      </c>
      <c r="G12" s="236">
        <v>0</v>
      </c>
      <c r="H12" s="236">
        <v>4</v>
      </c>
      <c r="I12" s="236">
        <v>0</v>
      </c>
      <c r="J12" s="236">
        <v>25</v>
      </c>
      <c r="K12" s="236">
        <v>0</v>
      </c>
    </row>
    <row r="13" spans="1:12" ht="17.25" customHeight="1" x14ac:dyDescent="0.2">
      <c r="A13" s="419" t="s">
        <v>97</v>
      </c>
      <c r="B13" s="420"/>
      <c r="C13" s="420"/>
      <c r="D13" s="420"/>
      <c r="E13" s="80">
        <f t="shared" si="0"/>
        <v>2270</v>
      </c>
      <c r="F13" s="236">
        <v>120</v>
      </c>
      <c r="G13" s="236">
        <v>897</v>
      </c>
      <c r="H13" s="236">
        <v>924</v>
      </c>
      <c r="I13" s="236">
        <v>312</v>
      </c>
      <c r="J13" s="236">
        <v>17</v>
      </c>
      <c r="K13" s="236">
        <v>0</v>
      </c>
    </row>
    <row r="14" spans="1:12" ht="17.25" customHeight="1" x14ac:dyDescent="0.2">
      <c r="A14" s="419" t="s">
        <v>12</v>
      </c>
      <c r="B14" s="420"/>
      <c r="C14" s="420"/>
      <c r="D14" s="420"/>
      <c r="E14" s="80">
        <f t="shared" si="0"/>
        <v>861</v>
      </c>
      <c r="F14" s="236">
        <v>1</v>
      </c>
      <c r="G14" s="236">
        <v>0</v>
      </c>
      <c r="H14" s="236">
        <v>71</v>
      </c>
      <c r="I14" s="236">
        <v>754</v>
      </c>
      <c r="J14" s="236">
        <v>35</v>
      </c>
      <c r="K14" s="236">
        <v>0</v>
      </c>
    </row>
    <row r="15" spans="1:12" ht="17.25" customHeight="1" x14ac:dyDescent="0.2">
      <c r="A15" s="419" t="s">
        <v>95</v>
      </c>
      <c r="B15" s="420"/>
      <c r="C15" s="420"/>
      <c r="D15" s="420"/>
      <c r="E15" s="80">
        <f t="shared" si="0"/>
        <v>2</v>
      </c>
      <c r="F15" s="236">
        <v>0</v>
      </c>
      <c r="G15" s="236">
        <v>0</v>
      </c>
      <c r="H15" s="236">
        <v>0</v>
      </c>
      <c r="I15" s="236">
        <v>0</v>
      </c>
      <c r="J15" s="236">
        <v>2</v>
      </c>
      <c r="K15" s="236">
        <v>0</v>
      </c>
    </row>
    <row r="16" spans="1:12" ht="17.25" customHeight="1" x14ac:dyDescent="0.2">
      <c r="A16" s="425" t="s">
        <v>351</v>
      </c>
      <c r="B16" s="420"/>
      <c r="C16" s="420"/>
      <c r="D16" s="420"/>
      <c r="E16" s="80">
        <f t="shared" si="0"/>
        <v>4815</v>
      </c>
      <c r="F16" s="236">
        <v>753</v>
      </c>
      <c r="G16" s="236">
        <v>19</v>
      </c>
      <c r="H16" s="236">
        <v>11</v>
      </c>
      <c r="I16" s="236">
        <v>3239</v>
      </c>
      <c r="J16" s="236">
        <v>793</v>
      </c>
      <c r="K16" s="236">
        <v>0</v>
      </c>
    </row>
    <row r="17" spans="1:11" ht="17.25" customHeight="1" x14ac:dyDescent="0.2">
      <c r="A17" s="419" t="s">
        <v>147</v>
      </c>
      <c r="B17" s="420"/>
      <c r="C17" s="420"/>
      <c r="D17" s="420"/>
      <c r="E17" s="80">
        <f t="shared" si="0"/>
        <v>1840</v>
      </c>
      <c r="F17" s="236">
        <v>57</v>
      </c>
      <c r="G17" s="236">
        <v>43</v>
      </c>
      <c r="H17" s="236">
        <v>22</v>
      </c>
      <c r="I17" s="236">
        <v>94</v>
      </c>
      <c r="J17" s="236">
        <v>1624</v>
      </c>
      <c r="K17" s="236">
        <v>0</v>
      </c>
    </row>
    <row r="18" spans="1:11" ht="23.25" customHeight="1" x14ac:dyDescent="0.2">
      <c r="A18" s="432" t="s">
        <v>8</v>
      </c>
      <c r="B18" s="333"/>
      <c r="C18" s="333"/>
      <c r="D18" s="333"/>
      <c r="E18" s="80">
        <f t="shared" si="0"/>
        <v>6769</v>
      </c>
      <c r="F18" s="80">
        <f t="shared" ref="F18:K18" si="2">SUM(F19:F25)</f>
        <v>1227</v>
      </c>
      <c r="G18" s="80">
        <f t="shared" si="2"/>
        <v>666</v>
      </c>
      <c r="H18" s="80">
        <f t="shared" si="2"/>
        <v>899</v>
      </c>
      <c r="I18" s="80">
        <f t="shared" si="2"/>
        <v>1500</v>
      </c>
      <c r="J18" s="80">
        <f t="shared" si="2"/>
        <v>2477</v>
      </c>
      <c r="K18" s="80">
        <f t="shared" si="2"/>
        <v>0</v>
      </c>
    </row>
    <row r="19" spans="1:11" ht="23.25" customHeight="1" x14ac:dyDescent="0.2">
      <c r="A19" s="396" t="s">
        <v>11</v>
      </c>
      <c r="B19" s="384"/>
      <c r="C19" s="384"/>
      <c r="D19" s="384"/>
      <c r="E19" s="80">
        <f t="shared" si="0"/>
        <v>314</v>
      </c>
      <c r="F19" s="236">
        <v>0</v>
      </c>
      <c r="G19" s="236">
        <v>0</v>
      </c>
      <c r="H19" s="236">
        <v>12</v>
      </c>
      <c r="I19" s="236">
        <v>285</v>
      </c>
      <c r="J19" s="236">
        <v>17</v>
      </c>
      <c r="K19" s="236">
        <v>0</v>
      </c>
    </row>
    <row r="20" spans="1:11" s="167" customFormat="1" ht="17.25" customHeight="1" x14ac:dyDescent="0.2">
      <c r="A20" s="396" t="s">
        <v>96</v>
      </c>
      <c r="B20" s="384"/>
      <c r="C20" s="384"/>
      <c r="D20" s="384"/>
      <c r="E20" s="80">
        <f t="shared" si="0"/>
        <v>610</v>
      </c>
      <c r="F20" s="236">
        <v>605</v>
      </c>
      <c r="G20" s="236">
        <v>0</v>
      </c>
      <c r="H20" s="236">
        <v>4</v>
      </c>
      <c r="I20" s="236">
        <v>0</v>
      </c>
      <c r="J20" s="236">
        <v>1</v>
      </c>
      <c r="K20" s="236">
        <v>0</v>
      </c>
    </row>
    <row r="21" spans="1:11" ht="17.25" customHeight="1" x14ac:dyDescent="0.2">
      <c r="A21" s="383" t="s">
        <v>97</v>
      </c>
      <c r="B21" s="384"/>
      <c r="C21" s="384"/>
      <c r="D21" s="384"/>
      <c r="E21" s="80">
        <f t="shared" si="0"/>
        <v>1787</v>
      </c>
      <c r="F21" s="236">
        <v>120</v>
      </c>
      <c r="G21" s="236">
        <v>610</v>
      </c>
      <c r="H21" s="236">
        <v>783</v>
      </c>
      <c r="I21" s="236">
        <v>265</v>
      </c>
      <c r="J21" s="236">
        <v>9</v>
      </c>
      <c r="K21" s="236">
        <v>0</v>
      </c>
    </row>
    <row r="22" spans="1:11" ht="17.25" customHeight="1" x14ac:dyDescent="0.2">
      <c r="A22" s="383" t="s">
        <v>12</v>
      </c>
      <c r="B22" s="384"/>
      <c r="C22" s="384"/>
      <c r="D22" s="384"/>
      <c r="E22" s="80">
        <f t="shared" si="0"/>
        <v>276</v>
      </c>
      <c r="F22" s="236">
        <v>1</v>
      </c>
      <c r="G22" s="236">
        <v>0</v>
      </c>
      <c r="H22" s="236">
        <v>71</v>
      </c>
      <c r="I22" s="236">
        <v>173</v>
      </c>
      <c r="J22" s="236">
        <v>31</v>
      </c>
      <c r="K22" s="236">
        <v>0</v>
      </c>
    </row>
    <row r="23" spans="1:11" ht="17.25" customHeight="1" x14ac:dyDescent="0.2">
      <c r="A23" s="383" t="s">
        <v>95</v>
      </c>
      <c r="B23" s="384"/>
      <c r="C23" s="384"/>
      <c r="D23" s="384"/>
      <c r="E23" s="80">
        <f t="shared" si="0"/>
        <v>2</v>
      </c>
      <c r="F23" s="236">
        <v>0</v>
      </c>
      <c r="G23" s="236">
        <v>0</v>
      </c>
      <c r="H23" s="236">
        <v>0</v>
      </c>
      <c r="I23" s="236">
        <v>0</v>
      </c>
      <c r="J23" s="236">
        <v>2</v>
      </c>
      <c r="K23" s="236">
        <v>0</v>
      </c>
    </row>
    <row r="24" spans="1:11" ht="17.25" customHeight="1" x14ac:dyDescent="0.2">
      <c r="A24" s="396" t="s">
        <v>351</v>
      </c>
      <c r="B24" s="384"/>
      <c r="C24" s="384"/>
      <c r="D24" s="384"/>
      <c r="E24" s="80">
        <f t="shared" si="0"/>
        <v>1949</v>
      </c>
      <c r="F24" s="236">
        <v>453</v>
      </c>
      <c r="G24" s="236">
        <v>13</v>
      </c>
      <c r="H24" s="236">
        <v>7</v>
      </c>
      <c r="I24" s="236">
        <v>683</v>
      </c>
      <c r="J24" s="236">
        <v>793</v>
      </c>
      <c r="K24" s="236">
        <v>0</v>
      </c>
    </row>
    <row r="25" spans="1:11" ht="17.25" customHeight="1" x14ac:dyDescent="0.2">
      <c r="A25" s="383" t="s">
        <v>147</v>
      </c>
      <c r="B25" s="384"/>
      <c r="C25" s="384"/>
      <c r="D25" s="384"/>
      <c r="E25" s="80">
        <f t="shared" si="0"/>
        <v>1831</v>
      </c>
      <c r="F25" s="236">
        <v>48</v>
      </c>
      <c r="G25" s="236">
        <v>43</v>
      </c>
      <c r="H25" s="236">
        <v>22</v>
      </c>
      <c r="I25" s="236">
        <v>94</v>
      </c>
      <c r="J25" s="236">
        <v>1624</v>
      </c>
      <c r="K25" s="236">
        <v>0</v>
      </c>
    </row>
    <row r="26" spans="1:11" ht="17.25" customHeight="1" x14ac:dyDescent="0.2">
      <c r="A26" s="335"/>
      <c r="B26" s="335"/>
      <c r="C26" s="335"/>
      <c r="D26" s="335"/>
      <c r="E26" s="61"/>
      <c r="F26" s="61"/>
      <c r="G26" s="61"/>
      <c r="H26" s="61"/>
      <c r="I26" s="61"/>
      <c r="J26" s="61"/>
      <c r="K26" s="61"/>
    </row>
    <row r="27" spans="1:11" ht="11.25" customHeight="1" x14ac:dyDescent="0.2">
      <c r="A27" s="71"/>
      <c r="B27" s="71"/>
      <c r="C27" s="71"/>
      <c r="D27" s="71"/>
      <c r="E27" s="71"/>
      <c r="F27" s="71"/>
      <c r="G27" s="71"/>
      <c r="H27" s="71"/>
      <c r="I27" s="71"/>
      <c r="J27" s="71"/>
      <c r="K27" s="234"/>
    </row>
    <row r="28" spans="1:11" ht="11.25" customHeight="1" x14ac:dyDescent="0.2">
      <c r="A28" s="73" t="s">
        <v>144</v>
      </c>
      <c r="B28" s="71"/>
      <c r="C28" s="71"/>
      <c r="D28" s="381" t="s">
        <v>230</v>
      </c>
      <c r="E28" s="463"/>
      <c r="F28" s="463"/>
      <c r="G28" s="463"/>
      <c r="H28" s="463"/>
      <c r="I28" s="463"/>
      <c r="J28" s="463"/>
      <c r="K28" s="463"/>
    </row>
    <row r="29" spans="1:11" hidden="1" x14ac:dyDescent="0.2">
      <c r="A29" s="46" t="s">
        <v>153</v>
      </c>
    </row>
  </sheetData>
  <mergeCells count="24">
    <mergeCell ref="J2:K2"/>
    <mergeCell ref="D28:K28"/>
    <mergeCell ref="A2:I2"/>
    <mergeCell ref="A3:I3"/>
    <mergeCell ref="A4:I4"/>
    <mergeCell ref="A5:I5"/>
    <mergeCell ref="A8:D8"/>
    <mergeCell ref="A10:D10"/>
    <mergeCell ref="A11:D11"/>
    <mergeCell ref="A12:D12"/>
    <mergeCell ref="A13:D13"/>
    <mergeCell ref="A14:D14"/>
    <mergeCell ref="A15:D15"/>
    <mergeCell ref="A16:D16"/>
    <mergeCell ref="A17:D17"/>
    <mergeCell ref="A18:D18"/>
    <mergeCell ref="A26:D26"/>
    <mergeCell ref="A25:D25"/>
    <mergeCell ref="A19:D19"/>
    <mergeCell ref="A20:D20"/>
    <mergeCell ref="A21:D21"/>
    <mergeCell ref="A22:D22"/>
    <mergeCell ref="A23:D23"/>
    <mergeCell ref="A24:D24"/>
  </mergeCells>
  <hyperlinks>
    <hyperlink ref="J2:K2" location="Índice!A1" tooltip="Ir a Índice" display="Índice!A1"/>
  </hyperlinks>
  <pageMargins left="0.78740157480314965" right="0.59055118110236204" top="0.83333333333333337" bottom="0.86614173228346458" header="0" footer="0.39370078740157499"/>
  <pageSetup orientation="portrait" r:id="rId1"/>
  <headerFooter alignWithMargins="0">
    <oddHeader>&amp;L&amp;"Arial,Negrita"&amp;12&amp;K000080INEGI. Anuario estadístico y geográfico de Veracruz de Ignacio de la Llave 2014. 
Componente Salud.</oddHeader>
    <oddFooter>&amp;R&amp;P/&amp;N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I23"/>
  <sheetViews>
    <sheetView view="pageLayout" zoomScaleNormal="100" workbookViewId="0">
      <selection activeCell="D6" sqref="D6"/>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28.6640625" style="46" customWidth="1"/>
    <col min="5" max="5" width="20" style="46" customWidth="1"/>
    <col min="6" max="7" width="30" style="46" customWidth="1"/>
    <col min="8" max="16384" width="0" style="46" hidden="1"/>
  </cols>
  <sheetData>
    <row r="1" spans="1:9" ht="11.25" customHeight="1" x14ac:dyDescent="0.2"/>
    <row r="2" spans="1:9" ht="12.75" x14ac:dyDescent="0.2">
      <c r="A2" s="327" t="s">
        <v>184</v>
      </c>
      <c r="B2" s="352"/>
      <c r="C2" s="352"/>
      <c r="D2" s="352"/>
      <c r="E2" s="352"/>
      <c r="F2" s="352"/>
      <c r="G2" s="41" t="s">
        <v>9</v>
      </c>
      <c r="H2" s="46" t="s">
        <v>153</v>
      </c>
    </row>
    <row r="3" spans="1:9" ht="12.75" x14ac:dyDescent="0.2">
      <c r="A3" s="327" t="s">
        <v>185</v>
      </c>
      <c r="B3" s="352"/>
      <c r="C3" s="352"/>
      <c r="D3" s="352"/>
      <c r="E3" s="352"/>
      <c r="F3" s="352"/>
      <c r="G3" s="51"/>
    </row>
    <row r="4" spans="1:9" ht="12.75" x14ac:dyDescent="0.2">
      <c r="A4" s="327" t="s">
        <v>891</v>
      </c>
      <c r="B4" s="352"/>
      <c r="C4" s="352"/>
      <c r="D4" s="352"/>
      <c r="E4" s="352"/>
      <c r="F4" s="352"/>
    </row>
    <row r="5" spans="1:9" ht="12.75" x14ac:dyDescent="0.2">
      <c r="A5" s="328" t="s">
        <v>887</v>
      </c>
      <c r="B5" s="353"/>
      <c r="C5" s="353"/>
      <c r="D5" s="353"/>
      <c r="E5" s="353"/>
      <c r="F5" s="353"/>
    </row>
    <row r="6" spans="1:9" x14ac:dyDescent="0.2">
      <c r="A6" s="52"/>
      <c r="B6" s="52"/>
      <c r="C6" s="52"/>
      <c r="D6" s="52"/>
      <c r="E6" s="53"/>
      <c r="F6" s="53"/>
      <c r="G6" s="61"/>
    </row>
    <row r="7" spans="1:9" ht="1.5" customHeight="1" x14ac:dyDescent="0.2"/>
    <row r="8" spans="1:9" ht="22.5" customHeight="1" x14ac:dyDescent="0.2">
      <c r="A8" s="354" t="s">
        <v>346</v>
      </c>
      <c r="B8" s="454"/>
      <c r="C8" s="454"/>
      <c r="D8" s="454"/>
      <c r="E8" s="55" t="s">
        <v>172</v>
      </c>
      <c r="F8" s="58" t="s">
        <v>142</v>
      </c>
      <c r="G8" s="58" t="s">
        <v>143</v>
      </c>
    </row>
    <row r="9" spans="1:9" ht="1.5" customHeight="1" x14ac:dyDescent="0.2">
      <c r="A9" s="54"/>
      <c r="B9" s="54"/>
      <c r="C9" s="54"/>
      <c r="D9" s="54"/>
      <c r="E9" s="61"/>
      <c r="F9" s="61"/>
      <c r="G9" s="61"/>
    </row>
    <row r="10" spans="1:9" ht="23.25" customHeight="1" x14ac:dyDescent="0.2">
      <c r="A10" s="452" t="s">
        <v>172</v>
      </c>
      <c r="B10" s="452"/>
      <c r="C10" s="452"/>
      <c r="D10" s="452"/>
      <c r="E10" s="65">
        <f t="shared" ref="E10:E16" si="0">SUM(F10:G10)</f>
        <v>66418</v>
      </c>
      <c r="F10" s="65">
        <f>SUM(F11:F16)</f>
        <v>21669</v>
      </c>
      <c r="G10" s="65">
        <f>SUM(G11:G16)</f>
        <v>44749</v>
      </c>
      <c r="H10" s="71"/>
      <c r="I10" s="71"/>
    </row>
    <row r="11" spans="1:9" ht="23.25" customHeight="1" x14ac:dyDescent="0.2">
      <c r="A11" s="339" t="s">
        <v>246</v>
      </c>
      <c r="B11" s="339"/>
      <c r="C11" s="339"/>
      <c r="D11" s="339"/>
      <c r="E11" s="65">
        <f t="shared" si="0"/>
        <v>17300</v>
      </c>
      <c r="F11" s="67">
        <v>0</v>
      </c>
      <c r="G11" s="67">
        <v>17300</v>
      </c>
      <c r="I11" s="71"/>
    </row>
    <row r="12" spans="1:9" ht="42.75" customHeight="1" x14ac:dyDescent="0.2">
      <c r="A12" s="339" t="s">
        <v>685</v>
      </c>
      <c r="B12" s="339"/>
      <c r="C12" s="339"/>
      <c r="D12" s="339"/>
      <c r="E12" s="65">
        <f t="shared" si="0"/>
        <v>7296</v>
      </c>
      <c r="F12" s="67">
        <v>4050</v>
      </c>
      <c r="G12" s="67">
        <v>3246</v>
      </c>
      <c r="I12" s="71"/>
    </row>
    <row r="13" spans="1:9" ht="28.5" customHeight="1" x14ac:dyDescent="0.2">
      <c r="A13" s="339" t="s">
        <v>242</v>
      </c>
      <c r="B13" s="339"/>
      <c r="C13" s="339"/>
      <c r="D13" s="339"/>
      <c r="E13" s="65">
        <f t="shared" si="0"/>
        <v>7135</v>
      </c>
      <c r="F13" s="67">
        <v>3146</v>
      </c>
      <c r="G13" s="67">
        <v>3989</v>
      </c>
      <c r="I13" s="71"/>
    </row>
    <row r="14" spans="1:9" ht="28.5" customHeight="1" x14ac:dyDescent="0.2">
      <c r="A14" s="339" t="s">
        <v>684</v>
      </c>
      <c r="B14" s="339"/>
      <c r="C14" s="339"/>
      <c r="D14" s="339"/>
      <c r="E14" s="65">
        <f t="shared" si="0"/>
        <v>5633</v>
      </c>
      <c r="F14" s="67">
        <v>2519</v>
      </c>
      <c r="G14" s="67">
        <v>3114</v>
      </c>
      <c r="I14" s="71"/>
    </row>
    <row r="15" spans="1:9" ht="28.5" customHeight="1" x14ac:dyDescent="0.2">
      <c r="A15" s="339" t="s">
        <v>245</v>
      </c>
      <c r="B15" s="339"/>
      <c r="C15" s="339"/>
      <c r="D15" s="339"/>
      <c r="E15" s="65">
        <f t="shared" si="0"/>
        <v>4310</v>
      </c>
      <c r="F15" s="67">
        <v>1709</v>
      </c>
      <c r="G15" s="67">
        <v>2601</v>
      </c>
      <c r="I15" s="71"/>
    </row>
    <row r="16" spans="1:9" ht="17.25" customHeight="1" x14ac:dyDescent="0.2">
      <c r="A16" s="380" t="s">
        <v>347</v>
      </c>
      <c r="B16" s="405"/>
      <c r="C16" s="405"/>
      <c r="D16" s="405"/>
      <c r="E16" s="65">
        <f t="shared" si="0"/>
        <v>24744</v>
      </c>
      <c r="F16" s="67">
        <v>10245</v>
      </c>
      <c r="G16" s="67">
        <v>14499</v>
      </c>
      <c r="I16" s="71"/>
    </row>
    <row r="17" spans="1:9" ht="17.25" customHeight="1" x14ac:dyDescent="0.2">
      <c r="A17" s="335"/>
      <c r="B17" s="335"/>
      <c r="C17" s="335"/>
      <c r="D17" s="70"/>
      <c r="E17" s="61"/>
      <c r="F17" s="61"/>
      <c r="G17" s="61"/>
      <c r="H17" s="71"/>
      <c r="I17" s="71"/>
    </row>
    <row r="18" spans="1:9" ht="11.25" customHeight="1" x14ac:dyDescent="0.2">
      <c r="A18" s="71"/>
      <c r="B18" s="71"/>
      <c r="C18" s="71"/>
      <c r="D18" s="71"/>
      <c r="E18" s="71"/>
      <c r="F18" s="71"/>
      <c r="G18" s="234"/>
      <c r="H18" s="71"/>
      <c r="I18" s="71"/>
    </row>
    <row r="19" spans="1:9" x14ac:dyDescent="0.2">
      <c r="A19" s="73" t="s">
        <v>145</v>
      </c>
      <c r="B19" s="71"/>
      <c r="D19" s="344" t="s">
        <v>200</v>
      </c>
      <c r="E19" s="344"/>
      <c r="F19" s="344"/>
      <c r="G19" s="344"/>
      <c r="H19" s="71"/>
      <c r="I19" s="71"/>
    </row>
    <row r="20" spans="1:9" x14ac:dyDescent="0.2">
      <c r="A20" s="71"/>
      <c r="B20" s="71"/>
      <c r="C20" s="71"/>
      <c r="D20" s="344"/>
      <c r="E20" s="344"/>
      <c r="F20" s="344"/>
      <c r="G20" s="344"/>
      <c r="H20" s="71"/>
      <c r="I20" s="71"/>
    </row>
    <row r="21" spans="1:9" x14ac:dyDescent="0.2">
      <c r="A21" s="71"/>
      <c r="B21" s="71"/>
      <c r="D21" s="71" t="s">
        <v>259</v>
      </c>
      <c r="E21" s="71"/>
      <c r="F21" s="71"/>
      <c r="G21" s="71"/>
      <c r="H21" s="71"/>
      <c r="I21" s="71"/>
    </row>
    <row r="22" spans="1:9" x14ac:dyDescent="0.2">
      <c r="A22" s="73" t="s">
        <v>144</v>
      </c>
      <c r="B22" s="71"/>
      <c r="C22" s="85"/>
      <c r="D22" s="381" t="s">
        <v>261</v>
      </c>
      <c r="E22" s="463"/>
      <c r="F22" s="463"/>
      <c r="G22" s="463"/>
      <c r="H22" s="71"/>
      <c r="I22" s="71"/>
    </row>
    <row r="23" spans="1:9" hidden="1" x14ac:dyDescent="0.2">
      <c r="A23" s="74" t="s">
        <v>153</v>
      </c>
    </row>
  </sheetData>
  <mergeCells count="15">
    <mergeCell ref="A2:F2"/>
    <mergeCell ref="A3:F3"/>
    <mergeCell ref="A4:F4"/>
    <mergeCell ref="A5:F5"/>
    <mergeCell ref="A8:D8"/>
    <mergeCell ref="A10:D10"/>
    <mergeCell ref="D19:G20"/>
    <mergeCell ref="D22:G22"/>
    <mergeCell ref="A11:D11"/>
    <mergeCell ref="A12:D12"/>
    <mergeCell ref="A15:D15"/>
    <mergeCell ref="A16:D16"/>
    <mergeCell ref="A17:C17"/>
    <mergeCell ref="A13:D13"/>
    <mergeCell ref="A14:D14"/>
  </mergeCells>
  <hyperlinks>
    <hyperlink ref="G2" location="Índice!A1" tooltip="Ir a Índice" display="Índice!A1"/>
  </hyperlinks>
  <pageMargins left="0.78740157480314965" right="0.59055118110236204" top="0.91666666666666663" bottom="0.86614173228346458" header="0" footer="0.39370078740157499"/>
  <pageSetup orientation="portrait" r:id="rId1"/>
  <headerFooter alignWithMargins="0">
    <oddHeader>&amp;L&amp;"Arial,Negrita"&amp;12&amp;K000080INEGI. Anuario estadístico y geográfico de Veracruz de Ignacio de la Llave 2014. 
Componente Salud.</oddHeader>
    <oddFooter>&amp;R&amp;P/&amp;N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dimension ref="A1:G36"/>
  <sheetViews>
    <sheetView view="pageLayout" zoomScaleNormal="100" workbookViewId="0">
      <selection activeCell="D4" sqref="D4"/>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23.5" style="46" customWidth="1"/>
    <col min="5" max="5" width="42.1640625" style="46" customWidth="1"/>
    <col min="6" max="6" width="43" style="46" customWidth="1"/>
    <col min="7" max="16384" width="0" style="46" hidden="1"/>
  </cols>
  <sheetData>
    <row r="1" spans="1:7" ht="11.25" customHeight="1" x14ac:dyDescent="0.2"/>
    <row r="2" spans="1:7" ht="12.75" x14ac:dyDescent="0.2">
      <c r="A2" s="327" t="s">
        <v>892</v>
      </c>
      <c r="B2" s="352"/>
      <c r="C2" s="352"/>
      <c r="D2" s="352"/>
      <c r="E2" s="352"/>
      <c r="F2" s="41" t="s">
        <v>638</v>
      </c>
      <c r="G2" s="46" t="s">
        <v>153</v>
      </c>
    </row>
    <row r="3" spans="1:7" ht="12.75" x14ac:dyDescent="0.2">
      <c r="A3" s="328" t="s">
        <v>887</v>
      </c>
      <c r="B3" s="353"/>
      <c r="C3" s="353"/>
      <c r="D3" s="353"/>
      <c r="E3" s="353"/>
      <c r="F3" s="51"/>
    </row>
    <row r="4" spans="1:7" x14ac:dyDescent="0.2">
      <c r="A4" s="52"/>
      <c r="B4" s="52"/>
      <c r="C4" s="52"/>
      <c r="D4" s="52"/>
      <c r="E4" s="52"/>
      <c r="F4" s="54"/>
    </row>
    <row r="5" spans="1:7" ht="1.5" customHeight="1" x14ac:dyDescent="0.2"/>
    <row r="6" spans="1:7" x14ac:dyDescent="0.2">
      <c r="A6" s="330" t="s">
        <v>100</v>
      </c>
      <c r="B6" s="354"/>
      <c r="C6" s="354"/>
      <c r="D6" s="354"/>
      <c r="E6" s="56"/>
      <c r="F6" s="59" t="s">
        <v>172</v>
      </c>
    </row>
    <row r="7" spans="1:7" ht="1.5" customHeight="1" x14ac:dyDescent="0.2">
      <c r="A7" s="54"/>
      <c r="B7" s="54"/>
      <c r="C7" s="54"/>
      <c r="D7" s="54"/>
      <c r="E7" s="54"/>
      <c r="F7" s="54"/>
    </row>
    <row r="8" spans="1:7" ht="23.25" customHeight="1" x14ac:dyDescent="0.2">
      <c r="A8" s="337" t="s">
        <v>637</v>
      </c>
      <c r="B8" s="404"/>
      <c r="C8" s="404"/>
      <c r="D8" s="404"/>
      <c r="E8" s="71"/>
      <c r="F8" s="67">
        <f>SUM(F9:F12)</f>
        <v>4449958</v>
      </c>
    </row>
    <row r="9" spans="1:7" ht="23.25" customHeight="1" x14ac:dyDescent="0.2">
      <c r="A9" s="383" t="s">
        <v>134</v>
      </c>
      <c r="B9" s="384"/>
      <c r="C9" s="384"/>
      <c r="D9" s="384"/>
      <c r="E9" s="71"/>
      <c r="F9" s="96">
        <v>3882295</v>
      </c>
    </row>
    <row r="10" spans="1:7" ht="17.25" customHeight="1" x14ac:dyDescent="0.2">
      <c r="A10" s="383" t="s">
        <v>118</v>
      </c>
      <c r="B10" s="384"/>
      <c r="C10" s="384"/>
      <c r="D10" s="384"/>
      <c r="E10" s="71"/>
      <c r="F10" s="96">
        <v>156923</v>
      </c>
    </row>
    <row r="11" spans="1:7" ht="17.25" customHeight="1" x14ac:dyDescent="0.2">
      <c r="A11" s="383" t="s">
        <v>119</v>
      </c>
      <c r="B11" s="384"/>
      <c r="C11" s="384"/>
      <c r="D11" s="384"/>
      <c r="E11" s="71"/>
      <c r="F11" s="96">
        <v>14329</v>
      </c>
    </row>
    <row r="12" spans="1:7" ht="17.25" customHeight="1" x14ac:dyDescent="0.2">
      <c r="A12" s="396" t="s">
        <v>120</v>
      </c>
      <c r="B12" s="384"/>
      <c r="C12" s="384"/>
      <c r="D12" s="384"/>
      <c r="E12" s="71"/>
      <c r="F12" s="96">
        <v>396411</v>
      </c>
    </row>
    <row r="13" spans="1:7" ht="23.25" customHeight="1" x14ac:dyDescent="0.2">
      <c r="A13" s="467" t="s">
        <v>636</v>
      </c>
      <c r="B13" s="468"/>
      <c r="C13" s="468"/>
      <c r="D13" s="468"/>
      <c r="E13" s="71"/>
      <c r="F13" s="96">
        <v>435532</v>
      </c>
    </row>
    <row r="14" spans="1:7" ht="17.25" customHeight="1" x14ac:dyDescent="0.2">
      <c r="A14" s="467" t="s">
        <v>635</v>
      </c>
      <c r="B14" s="468"/>
      <c r="C14" s="468"/>
      <c r="D14" s="468"/>
      <c r="E14" s="71"/>
      <c r="F14" s="96">
        <v>2841</v>
      </c>
    </row>
    <row r="15" spans="1:7" ht="17.25" customHeight="1" x14ac:dyDescent="0.2">
      <c r="A15" s="467" t="s">
        <v>634</v>
      </c>
      <c r="B15" s="468"/>
      <c r="C15" s="468"/>
      <c r="D15" s="468"/>
      <c r="E15" s="71"/>
      <c r="F15" s="96">
        <v>89768</v>
      </c>
    </row>
    <row r="16" spans="1:7" ht="17.25" customHeight="1" x14ac:dyDescent="0.2">
      <c r="A16" s="467" t="s">
        <v>633</v>
      </c>
      <c r="B16" s="468"/>
      <c r="C16" s="468"/>
      <c r="D16" s="468"/>
      <c r="E16" s="71"/>
      <c r="F16" s="96">
        <v>30116</v>
      </c>
    </row>
    <row r="17" spans="1:6" ht="17.25" customHeight="1" x14ac:dyDescent="0.2">
      <c r="A17" s="467" t="s">
        <v>632</v>
      </c>
      <c r="B17" s="468"/>
      <c r="C17" s="468"/>
      <c r="D17" s="468"/>
      <c r="E17" s="71"/>
      <c r="F17" s="96">
        <v>146</v>
      </c>
    </row>
    <row r="18" spans="1:6" ht="17.25" customHeight="1" x14ac:dyDescent="0.2">
      <c r="A18" s="467" t="s">
        <v>114</v>
      </c>
      <c r="B18" s="468"/>
      <c r="C18" s="468"/>
      <c r="D18" s="468"/>
      <c r="E18" s="71"/>
      <c r="F18" s="96">
        <v>34808</v>
      </c>
    </row>
    <row r="19" spans="1:6" ht="17.25" customHeight="1" x14ac:dyDescent="0.2">
      <c r="A19" s="467" t="s">
        <v>115</v>
      </c>
      <c r="B19" s="468"/>
      <c r="C19" s="468"/>
      <c r="D19" s="468"/>
      <c r="E19" s="71"/>
      <c r="F19" s="96">
        <v>3201</v>
      </c>
    </row>
    <row r="20" spans="1:6" ht="17.25" customHeight="1" x14ac:dyDescent="0.2">
      <c r="A20" s="467" t="s">
        <v>631</v>
      </c>
      <c r="B20" s="468"/>
      <c r="C20" s="468"/>
      <c r="D20" s="468"/>
      <c r="E20" s="71"/>
      <c r="F20" s="96">
        <v>244564</v>
      </c>
    </row>
    <row r="21" spans="1:6" ht="17.25" customHeight="1" x14ac:dyDescent="0.2">
      <c r="A21" s="467" t="s">
        <v>630</v>
      </c>
      <c r="B21" s="468"/>
      <c r="C21" s="468"/>
      <c r="D21" s="468"/>
      <c r="E21" s="71"/>
      <c r="F21" s="72">
        <v>0</v>
      </c>
    </row>
    <row r="22" spans="1:6" ht="17.25" customHeight="1" x14ac:dyDescent="0.2">
      <c r="A22" s="467" t="s">
        <v>629</v>
      </c>
      <c r="B22" s="468"/>
      <c r="C22" s="468"/>
      <c r="D22" s="468"/>
      <c r="E22" s="71"/>
      <c r="F22" s="96">
        <v>88216</v>
      </c>
    </row>
    <row r="23" spans="1:6" ht="17.25" customHeight="1" x14ac:dyDescent="0.2">
      <c r="A23" s="469"/>
      <c r="B23" s="469"/>
      <c r="C23" s="469"/>
      <c r="D23" s="469"/>
      <c r="E23" s="70"/>
      <c r="F23" s="70"/>
    </row>
    <row r="24" spans="1:6" ht="11.25" customHeight="1" x14ac:dyDescent="0.2">
      <c r="A24" s="71"/>
      <c r="B24" s="71"/>
      <c r="C24" s="71"/>
      <c r="D24" s="71"/>
      <c r="E24" s="71"/>
      <c r="F24" s="72"/>
    </row>
    <row r="25" spans="1:6" ht="11.25" customHeight="1" x14ac:dyDescent="0.2">
      <c r="A25" s="73" t="s">
        <v>154</v>
      </c>
      <c r="C25" s="69"/>
      <c r="D25" s="71" t="s">
        <v>628</v>
      </c>
      <c r="E25" s="69"/>
      <c r="F25" s="69"/>
    </row>
    <row r="26" spans="1:6" ht="11.25" customHeight="1" x14ac:dyDescent="0.2">
      <c r="A26" s="73" t="s">
        <v>155</v>
      </c>
      <c r="C26" s="69"/>
      <c r="D26" s="71" t="s">
        <v>627</v>
      </c>
      <c r="E26" s="69"/>
      <c r="F26" s="69"/>
    </row>
    <row r="27" spans="1:6" x14ac:dyDescent="0.2">
      <c r="A27" s="73" t="s">
        <v>156</v>
      </c>
      <c r="C27" s="168"/>
      <c r="D27" s="71" t="s">
        <v>626</v>
      </c>
      <c r="E27" s="168"/>
      <c r="F27" s="168"/>
    </row>
    <row r="28" spans="1:6" ht="11.25" customHeight="1" x14ac:dyDescent="0.2">
      <c r="A28" s="73" t="s">
        <v>157</v>
      </c>
      <c r="C28" s="207"/>
      <c r="D28" s="340" t="s">
        <v>625</v>
      </c>
      <c r="E28" s="340"/>
      <c r="F28" s="340"/>
    </row>
    <row r="29" spans="1:6" x14ac:dyDescent="0.2">
      <c r="A29" s="168"/>
      <c r="C29" s="207"/>
      <c r="D29" s="340"/>
      <c r="E29" s="340"/>
      <c r="F29" s="340"/>
    </row>
    <row r="30" spans="1:6" ht="11.25" customHeight="1" x14ac:dyDescent="0.2">
      <c r="A30" s="73" t="s">
        <v>164</v>
      </c>
      <c r="C30" s="207"/>
      <c r="D30" s="340" t="s">
        <v>163</v>
      </c>
      <c r="E30" s="340"/>
      <c r="F30" s="340"/>
    </row>
    <row r="31" spans="1:6" x14ac:dyDescent="0.2">
      <c r="A31" s="168"/>
      <c r="C31" s="207"/>
      <c r="D31" s="340"/>
      <c r="E31" s="340"/>
      <c r="F31" s="340"/>
    </row>
    <row r="32" spans="1:6" ht="11.25" customHeight="1" x14ac:dyDescent="0.2">
      <c r="A32" s="73" t="s">
        <v>166</v>
      </c>
      <c r="C32" s="207"/>
      <c r="D32" s="340" t="s">
        <v>624</v>
      </c>
      <c r="E32" s="340"/>
      <c r="F32" s="340"/>
    </row>
    <row r="33" spans="1:6" x14ac:dyDescent="0.2">
      <c r="A33" s="73"/>
      <c r="B33" s="207"/>
      <c r="C33" s="207"/>
      <c r="D33" s="340"/>
      <c r="E33" s="340"/>
      <c r="F33" s="340"/>
    </row>
    <row r="34" spans="1:6" x14ac:dyDescent="0.2">
      <c r="A34" s="73" t="s">
        <v>144</v>
      </c>
      <c r="B34" s="168"/>
      <c r="C34" s="168"/>
      <c r="D34" s="466" t="s">
        <v>623</v>
      </c>
      <c r="E34" s="364"/>
      <c r="F34" s="364"/>
    </row>
    <row r="35" spans="1:6" x14ac:dyDescent="0.2">
      <c r="B35" s="168"/>
      <c r="C35" s="168"/>
      <c r="D35" s="364"/>
      <c r="E35" s="364"/>
      <c r="F35" s="364"/>
    </row>
    <row r="36" spans="1:6" hidden="1" x14ac:dyDescent="0.2">
      <c r="A36" s="238" t="s">
        <v>153</v>
      </c>
      <c r="B36" s="168"/>
      <c r="C36" s="168"/>
      <c r="D36" s="168"/>
      <c r="E36" s="71"/>
      <c r="F36" s="71"/>
    </row>
  </sheetData>
  <mergeCells count="23">
    <mergeCell ref="A6:D6"/>
    <mergeCell ref="A8:D8"/>
    <mergeCell ref="A2:E2"/>
    <mergeCell ref="A3:E3"/>
    <mergeCell ref="A18:D18"/>
    <mergeCell ref="A19:D19"/>
    <mergeCell ref="A23:D23"/>
    <mergeCell ref="A13:D13"/>
    <mergeCell ref="A9:D9"/>
    <mergeCell ref="A10:D10"/>
    <mergeCell ref="A11:D11"/>
    <mergeCell ref="A16:D16"/>
    <mergeCell ref="A17:D17"/>
    <mergeCell ref="A14:D14"/>
    <mergeCell ref="A15:D15"/>
    <mergeCell ref="A12:D12"/>
    <mergeCell ref="D34:F35"/>
    <mergeCell ref="A22:D22"/>
    <mergeCell ref="A20:D20"/>
    <mergeCell ref="A21:D21"/>
    <mergeCell ref="D28:F29"/>
    <mergeCell ref="D30:F31"/>
    <mergeCell ref="D32:F33"/>
  </mergeCells>
  <hyperlinks>
    <hyperlink ref="F2" location="Índice!A1" tooltip="Ir a Índice" display="Índice!A1"/>
  </hyperlinks>
  <pageMargins left="0.78740157480314965" right="0.59055118110236227" top="0.91666666666666663" bottom="0.86614173228346458" header="0" footer="0.39370078740157499"/>
  <pageSetup orientation="portrait" r:id="rId1"/>
  <headerFooter alignWithMargins="0">
    <oddHeader>&amp;L&amp;"Arial,Negrita"&amp;12&amp;K000080INEGI. Anuario estadístico y geográfico de Veracruz de Ignacio de la Llave 2014. 
Componente Salud.</oddHeader>
    <oddFooter>&amp;R&amp;P/&amp;N</oddFooter>
  </headerFooter>
  <ignoredErrors>
    <ignoredError sqref="F8" formulaRange="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dimension ref="A1:K234"/>
  <sheetViews>
    <sheetView view="pageLayout" zoomScaleNormal="100" workbookViewId="0">
      <selection activeCell="D5" sqref="D5"/>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30.1640625" style="46" customWidth="1"/>
    <col min="5" max="5" width="9.1640625" style="46" bestFit="1" customWidth="1"/>
    <col min="6" max="7" width="18.6640625" style="46" customWidth="1"/>
    <col min="8" max="8" width="3.6640625" style="46" customWidth="1"/>
    <col min="9" max="9" width="25.83203125" style="46" customWidth="1"/>
    <col min="10" max="10" width="2.33203125" style="46" customWidth="1"/>
    <col min="11" max="16384" width="0" style="46" hidden="1"/>
  </cols>
  <sheetData>
    <row r="1" spans="1:11" ht="11.25" customHeight="1" x14ac:dyDescent="0.2"/>
    <row r="2" spans="1:11" ht="12.75" x14ac:dyDescent="0.2">
      <c r="A2" s="327" t="s">
        <v>645</v>
      </c>
      <c r="B2" s="352"/>
      <c r="C2" s="352"/>
      <c r="D2" s="352"/>
      <c r="E2" s="352"/>
      <c r="F2" s="352"/>
      <c r="G2" s="352"/>
      <c r="H2" s="76"/>
      <c r="I2" s="331" t="s">
        <v>644</v>
      </c>
      <c r="J2" s="331"/>
      <c r="K2" s="46" t="s">
        <v>153</v>
      </c>
    </row>
    <row r="3" spans="1:11" ht="12.75" x14ac:dyDescent="0.2">
      <c r="A3" s="327" t="s">
        <v>893</v>
      </c>
      <c r="B3" s="352"/>
      <c r="C3" s="352"/>
      <c r="D3" s="352"/>
      <c r="E3" s="352"/>
      <c r="F3" s="352"/>
      <c r="G3" s="352"/>
      <c r="H3" s="76"/>
      <c r="I3" s="240"/>
      <c r="J3" s="51"/>
    </row>
    <row r="4" spans="1:11" ht="12.75" x14ac:dyDescent="0.2">
      <c r="A4" s="328" t="s">
        <v>887</v>
      </c>
      <c r="B4" s="353"/>
      <c r="C4" s="353"/>
      <c r="D4" s="353"/>
      <c r="E4" s="353"/>
      <c r="F4" s="353"/>
      <c r="G4" s="353"/>
      <c r="H4" s="77"/>
      <c r="I4" s="164"/>
    </row>
    <row r="5" spans="1:11" x14ac:dyDescent="0.2">
      <c r="A5" s="70"/>
      <c r="B5" s="70"/>
      <c r="C5" s="70"/>
      <c r="D5" s="70"/>
      <c r="E5" s="70"/>
      <c r="F5" s="70"/>
      <c r="G5" s="70"/>
      <c r="H5" s="70"/>
      <c r="I5" s="52"/>
      <c r="J5" s="54"/>
    </row>
    <row r="6" spans="1:11" ht="1.5" customHeight="1" x14ac:dyDescent="0.2"/>
    <row r="7" spans="1:11" ht="11.25" customHeight="1" x14ac:dyDescent="0.2">
      <c r="A7" s="330" t="s">
        <v>150</v>
      </c>
      <c r="B7" s="330"/>
      <c r="C7" s="330"/>
      <c r="D7" s="330"/>
      <c r="E7" s="470" t="s">
        <v>642</v>
      </c>
      <c r="F7" s="470"/>
      <c r="G7" s="470"/>
      <c r="H7" s="241"/>
      <c r="I7" s="444" t="s">
        <v>637</v>
      </c>
      <c r="J7" s="430" t="s">
        <v>155</v>
      </c>
    </row>
    <row r="8" spans="1:11" ht="1.5" customHeight="1" x14ac:dyDescent="0.2">
      <c r="A8" s="330"/>
      <c r="B8" s="330"/>
      <c r="C8" s="330"/>
      <c r="D8" s="330"/>
      <c r="E8" s="242"/>
      <c r="F8" s="242"/>
      <c r="G8" s="242"/>
      <c r="H8" s="243"/>
      <c r="I8" s="444"/>
      <c r="J8" s="430"/>
    </row>
    <row r="9" spans="1:11" ht="1.5" customHeight="1" x14ac:dyDescent="0.2">
      <c r="A9" s="330"/>
      <c r="B9" s="330"/>
      <c r="C9" s="330"/>
      <c r="D9" s="330"/>
      <c r="I9" s="444"/>
      <c r="J9" s="430"/>
    </row>
    <row r="10" spans="1:11" ht="11.25" customHeight="1" x14ac:dyDescent="0.2">
      <c r="A10" s="330"/>
      <c r="B10" s="330"/>
      <c r="C10" s="330"/>
      <c r="D10" s="330"/>
      <c r="E10" s="56" t="s">
        <v>172</v>
      </c>
      <c r="F10" s="56" t="s">
        <v>142</v>
      </c>
      <c r="G10" s="56" t="s">
        <v>143</v>
      </c>
      <c r="H10" s="56"/>
      <c r="I10" s="444"/>
      <c r="J10" s="430"/>
    </row>
    <row r="11" spans="1:11" ht="1.5" customHeight="1" x14ac:dyDescent="0.2">
      <c r="A11" s="54"/>
      <c r="B11" s="54"/>
      <c r="C11" s="54"/>
      <c r="D11" s="54"/>
      <c r="E11" s="54"/>
      <c r="F11" s="54"/>
      <c r="G11" s="54"/>
      <c r="H11" s="54"/>
      <c r="I11" s="54"/>
      <c r="J11" s="54"/>
    </row>
    <row r="12" spans="1:11" ht="11.25" customHeight="1" x14ac:dyDescent="0.2">
      <c r="A12" s="62"/>
      <c r="B12" s="62"/>
      <c r="C12" s="62"/>
      <c r="D12" s="62"/>
      <c r="E12" s="62"/>
      <c r="F12" s="62"/>
      <c r="G12" s="62"/>
      <c r="H12" s="62"/>
      <c r="I12" s="62"/>
      <c r="J12" s="62"/>
    </row>
    <row r="13" spans="1:11" ht="12" customHeight="1" x14ac:dyDescent="0.2">
      <c r="A13" s="439" t="s">
        <v>141</v>
      </c>
      <c r="B13" s="440"/>
      <c r="C13" s="440"/>
      <c r="D13" s="440"/>
      <c r="E13" s="244">
        <f t="shared" ref="E13:E44" si="0">SUM(F13:G13)</f>
        <v>4318074</v>
      </c>
      <c r="F13" s="244">
        <f>SUM(F14:F225)</f>
        <v>1979264</v>
      </c>
      <c r="G13" s="244">
        <f>SUM(G14:G225)</f>
        <v>2338810</v>
      </c>
      <c r="H13" s="81"/>
      <c r="I13" s="244">
        <f>SUM(I14:I225)</f>
        <v>4449958</v>
      </c>
      <c r="J13" s="71"/>
    </row>
    <row r="14" spans="1:11" ht="23.25" customHeight="1" x14ac:dyDescent="0.2">
      <c r="A14" s="348" t="s">
        <v>407</v>
      </c>
      <c r="B14" s="348"/>
      <c r="C14" s="348"/>
      <c r="D14" s="348"/>
      <c r="E14" s="72">
        <f t="shared" si="0"/>
        <v>6865</v>
      </c>
      <c r="F14" s="245">
        <v>3346</v>
      </c>
      <c r="G14" s="81">
        <v>3519</v>
      </c>
      <c r="H14" s="81"/>
      <c r="I14" s="81">
        <v>18566</v>
      </c>
      <c r="J14" s="68"/>
    </row>
    <row r="15" spans="1:11" x14ac:dyDescent="0.2">
      <c r="A15" s="348" t="s">
        <v>408</v>
      </c>
      <c r="B15" s="348"/>
      <c r="C15" s="348"/>
      <c r="D15" s="348"/>
      <c r="E15" s="299">
        <f t="shared" si="0"/>
        <v>2629</v>
      </c>
      <c r="F15" s="323">
        <v>1251</v>
      </c>
      <c r="G15" s="315">
        <v>1378</v>
      </c>
      <c r="H15" s="315"/>
      <c r="I15" s="315">
        <v>3779</v>
      </c>
      <c r="J15" s="68"/>
    </row>
    <row r="16" spans="1:11" x14ac:dyDescent="0.2">
      <c r="A16" s="348" t="s">
        <v>409</v>
      </c>
      <c r="B16" s="348"/>
      <c r="C16" s="348"/>
      <c r="D16" s="348"/>
      <c r="E16" s="299">
        <f t="shared" si="0"/>
        <v>45701</v>
      </c>
      <c r="F16" s="323">
        <v>20643</v>
      </c>
      <c r="G16" s="315">
        <v>25058</v>
      </c>
      <c r="H16" s="315"/>
      <c r="I16" s="315">
        <v>17393</v>
      </c>
      <c r="J16" s="68"/>
    </row>
    <row r="17" spans="1:10" x14ac:dyDescent="0.2">
      <c r="A17" s="348" t="s">
        <v>410</v>
      </c>
      <c r="B17" s="348"/>
      <c r="C17" s="348"/>
      <c r="D17" s="348"/>
      <c r="E17" s="299">
        <f t="shared" si="0"/>
        <v>23150</v>
      </c>
      <c r="F17" s="323">
        <v>10922</v>
      </c>
      <c r="G17" s="315">
        <v>12228</v>
      </c>
      <c r="H17" s="315"/>
      <c r="I17" s="315">
        <v>21939</v>
      </c>
      <c r="J17" s="68"/>
    </row>
    <row r="18" spans="1:10" x14ac:dyDescent="0.2">
      <c r="A18" s="348" t="s">
        <v>411</v>
      </c>
      <c r="B18" s="348"/>
      <c r="C18" s="348"/>
      <c r="D18" s="348"/>
      <c r="E18" s="299">
        <f t="shared" si="0"/>
        <v>3843</v>
      </c>
      <c r="F18" s="323">
        <v>1828</v>
      </c>
      <c r="G18" s="315">
        <v>2015</v>
      </c>
      <c r="H18" s="315"/>
      <c r="I18" s="315">
        <v>4718</v>
      </c>
      <c r="J18" s="68"/>
    </row>
    <row r="19" spans="1:10" x14ac:dyDescent="0.2">
      <c r="A19" s="348" t="s">
        <v>412</v>
      </c>
      <c r="B19" s="348"/>
      <c r="C19" s="348"/>
      <c r="D19" s="348"/>
      <c r="E19" s="299">
        <f t="shared" si="0"/>
        <v>14707</v>
      </c>
      <c r="F19" s="323">
        <v>6783</v>
      </c>
      <c r="G19" s="315">
        <v>7924</v>
      </c>
      <c r="H19" s="315"/>
      <c r="I19" s="315">
        <v>31298</v>
      </c>
      <c r="J19" s="68"/>
    </row>
    <row r="20" spans="1:10" x14ac:dyDescent="0.2">
      <c r="A20" s="348" t="s">
        <v>413</v>
      </c>
      <c r="B20" s="348"/>
      <c r="C20" s="348"/>
      <c r="D20" s="348"/>
      <c r="E20" s="299">
        <f t="shared" si="0"/>
        <v>19483</v>
      </c>
      <c r="F20" s="323">
        <v>8698</v>
      </c>
      <c r="G20" s="315">
        <v>10785</v>
      </c>
      <c r="H20" s="315"/>
      <c r="I20" s="315">
        <v>21921</v>
      </c>
      <c r="J20" s="68"/>
    </row>
    <row r="21" spans="1:10" x14ac:dyDescent="0.2">
      <c r="A21" s="348" t="s">
        <v>414</v>
      </c>
      <c r="B21" s="348"/>
      <c r="C21" s="348"/>
      <c r="D21" s="348"/>
      <c r="E21" s="299">
        <f t="shared" si="0"/>
        <v>74927</v>
      </c>
      <c r="F21" s="323">
        <v>35268</v>
      </c>
      <c r="G21" s="315">
        <v>39659</v>
      </c>
      <c r="H21" s="315"/>
      <c r="I21" s="315">
        <v>74579</v>
      </c>
      <c r="J21" s="68"/>
    </row>
    <row r="22" spans="1:10" x14ac:dyDescent="0.2">
      <c r="A22" s="348" t="s">
        <v>415</v>
      </c>
      <c r="B22" s="348"/>
      <c r="C22" s="348"/>
      <c r="D22" s="348"/>
      <c r="E22" s="299">
        <f t="shared" si="0"/>
        <v>7279</v>
      </c>
      <c r="F22" s="323">
        <v>3474</v>
      </c>
      <c r="G22" s="315">
        <v>3805</v>
      </c>
      <c r="H22" s="315"/>
      <c r="I22" s="315">
        <v>2168</v>
      </c>
      <c r="J22" s="68"/>
    </row>
    <row r="23" spans="1:10" ht="22.5" customHeight="1" x14ac:dyDescent="0.2">
      <c r="A23" s="347" t="s">
        <v>416</v>
      </c>
      <c r="B23" s="348"/>
      <c r="C23" s="348"/>
      <c r="D23" s="348"/>
      <c r="E23" s="299">
        <f t="shared" si="0"/>
        <v>20829</v>
      </c>
      <c r="F23" s="323">
        <v>9969</v>
      </c>
      <c r="G23" s="315">
        <v>10860</v>
      </c>
      <c r="H23" s="315"/>
      <c r="I23" s="315">
        <v>24158</v>
      </c>
      <c r="J23" s="68"/>
    </row>
    <row r="24" spans="1:10" x14ac:dyDescent="0.2">
      <c r="A24" s="348" t="s">
        <v>417</v>
      </c>
      <c r="B24" s="348"/>
      <c r="C24" s="348"/>
      <c r="D24" s="348"/>
      <c r="E24" s="299">
        <f t="shared" si="0"/>
        <v>49475</v>
      </c>
      <c r="F24" s="323">
        <v>23108</v>
      </c>
      <c r="G24" s="315">
        <v>26367</v>
      </c>
      <c r="H24" s="315"/>
      <c r="I24" s="315">
        <v>43781</v>
      </c>
      <c r="J24" s="68"/>
    </row>
    <row r="25" spans="1:10" x14ac:dyDescent="0.2">
      <c r="A25" s="348" t="s">
        <v>418</v>
      </c>
      <c r="B25" s="348"/>
      <c r="C25" s="348"/>
      <c r="D25" s="348"/>
      <c r="E25" s="299">
        <f t="shared" si="0"/>
        <v>26968</v>
      </c>
      <c r="F25" s="323">
        <v>12491</v>
      </c>
      <c r="G25" s="315">
        <v>14477</v>
      </c>
      <c r="H25" s="315"/>
      <c r="I25" s="315">
        <v>43049</v>
      </c>
      <c r="J25" s="68"/>
    </row>
    <row r="26" spans="1:10" x14ac:dyDescent="0.2">
      <c r="A26" s="348" t="s">
        <v>419</v>
      </c>
      <c r="B26" s="348"/>
      <c r="C26" s="348"/>
      <c r="D26" s="348"/>
      <c r="E26" s="299">
        <f t="shared" si="0"/>
        <v>4707</v>
      </c>
      <c r="F26" s="323">
        <v>2199</v>
      </c>
      <c r="G26" s="315">
        <v>2508</v>
      </c>
      <c r="H26" s="315"/>
      <c r="I26" s="315">
        <v>5535</v>
      </c>
      <c r="J26" s="68"/>
    </row>
    <row r="27" spans="1:10" x14ac:dyDescent="0.2">
      <c r="A27" s="348" t="s">
        <v>420</v>
      </c>
      <c r="B27" s="348"/>
      <c r="C27" s="348"/>
      <c r="D27" s="348"/>
      <c r="E27" s="299">
        <f t="shared" si="0"/>
        <v>21882</v>
      </c>
      <c r="F27" s="323">
        <v>9827</v>
      </c>
      <c r="G27" s="315">
        <v>12055</v>
      </c>
      <c r="H27" s="315"/>
      <c r="I27" s="315">
        <v>8554</v>
      </c>
      <c r="J27" s="68"/>
    </row>
    <row r="28" spans="1:10" x14ac:dyDescent="0.2">
      <c r="A28" s="348" t="s">
        <v>421</v>
      </c>
      <c r="B28" s="348"/>
      <c r="C28" s="348"/>
      <c r="D28" s="348"/>
      <c r="E28" s="299">
        <f t="shared" si="0"/>
        <v>20533</v>
      </c>
      <c r="F28" s="323">
        <v>9629</v>
      </c>
      <c r="G28" s="315">
        <v>10904</v>
      </c>
      <c r="H28" s="315"/>
      <c r="I28" s="315">
        <v>30978</v>
      </c>
      <c r="J28" s="68"/>
    </row>
    <row r="29" spans="1:10" x14ac:dyDescent="0.2">
      <c r="A29" s="348" t="s">
        <v>422</v>
      </c>
      <c r="B29" s="348"/>
      <c r="C29" s="348"/>
      <c r="D29" s="348"/>
      <c r="E29" s="299">
        <f t="shared" si="0"/>
        <v>2566</v>
      </c>
      <c r="F29" s="323">
        <v>1235</v>
      </c>
      <c r="G29" s="315">
        <v>1331</v>
      </c>
      <c r="H29" s="315"/>
      <c r="I29" s="315">
        <v>3226</v>
      </c>
      <c r="J29" s="68"/>
    </row>
    <row r="30" spans="1:10" x14ac:dyDescent="0.2">
      <c r="A30" s="348" t="s">
        <v>423</v>
      </c>
      <c r="B30" s="348"/>
      <c r="C30" s="348"/>
      <c r="D30" s="348"/>
      <c r="E30" s="299">
        <f t="shared" si="0"/>
        <v>1593</v>
      </c>
      <c r="F30" s="323">
        <v>742</v>
      </c>
      <c r="G30" s="315">
        <v>851</v>
      </c>
      <c r="H30" s="315"/>
      <c r="I30" s="315">
        <v>11</v>
      </c>
      <c r="J30" s="68"/>
    </row>
    <row r="31" spans="1:10" x14ac:dyDescent="0.2">
      <c r="A31" s="348" t="s">
        <v>424</v>
      </c>
      <c r="B31" s="348"/>
      <c r="C31" s="348"/>
      <c r="D31" s="348"/>
      <c r="E31" s="299">
        <f t="shared" si="0"/>
        <v>6518</v>
      </c>
      <c r="F31" s="323">
        <v>3028</v>
      </c>
      <c r="G31" s="315">
        <v>3490</v>
      </c>
      <c r="H31" s="315"/>
      <c r="I31" s="315">
        <v>13429</v>
      </c>
      <c r="J31" s="68"/>
    </row>
    <row r="32" spans="1:10" x14ac:dyDescent="0.2">
      <c r="A32" s="348" t="s">
        <v>425</v>
      </c>
      <c r="B32" s="348"/>
      <c r="C32" s="348"/>
      <c r="D32" s="348"/>
      <c r="E32" s="299">
        <f t="shared" si="0"/>
        <v>9310</v>
      </c>
      <c r="F32" s="323">
        <v>4404</v>
      </c>
      <c r="G32" s="315">
        <v>4906</v>
      </c>
      <c r="H32" s="315"/>
      <c r="I32" s="315">
        <v>18991</v>
      </c>
      <c r="J32" s="68"/>
    </row>
    <row r="33" spans="1:10" x14ac:dyDescent="0.2">
      <c r="A33" s="348" t="s">
        <v>426</v>
      </c>
      <c r="B33" s="348"/>
      <c r="C33" s="348"/>
      <c r="D33" s="348"/>
      <c r="E33" s="299">
        <f t="shared" si="0"/>
        <v>12484</v>
      </c>
      <c r="F33" s="323">
        <v>5620</v>
      </c>
      <c r="G33" s="315">
        <v>6864</v>
      </c>
      <c r="H33" s="315"/>
      <c r="I33" s="315">
        <v>6623</v>
      </c>
      <c r="J33" s="68"/>
    </row>
    <row r="34" spans="1:10" x14ac:dyDescent="0.2">
      <c r="A34" s="348" t="s">
        <v>427</v>
      </c>
      <c r="B34" s="348"/>
      <c r="C34" s="348"/>
      <c r="D34" s="348"/>
      <c r="E34" s="299">
        <f t="shared" si="0"/>
        <v>14948</v>
      </c>
      <c r="F34" s="323">
        <v>6938</v>
      </c>
      <c r="G34" s="315">
        <v>8010</v>
      </c>
      <c r="H34" s="315"/>
      <c r="I34" s="315">
        <v>35873</v>
      </c>
      <c r="J34" s="68"/>
    </row>
    <row r="35" spans="1:10" x14ac:dyDescent="0.2">
      <c r="A35" s="348" t="s">
        <v>428</v>
      </c>
      <c r="B35" s="348"/>
      <c r="C35" s="348"/>
      <c r="D35" s="348"/>
      <c r="E35" s="299">
        <f t="shared" si="0"/>
        <v>36151</v>
      </c>
      <c r="F35" s="323">
        <v>17303</v>
      </c>
      <c r="G35" s="315">
        <v>18848</v>
      </c>
      <c r="H35" s="315"/>
      <c r="I35" s="315">
        <v>12136</v>
      </c>
      <c r="J35" s="68"/>
    </row>
    <row r="36" spans="1:10" x14ac:dyDescent="0.2">
      <c r="A36" s="348" t="s">
        <v>429</v>
      </c>
      <c r="B36" s="348"/>
      <c r="C36" s="348"/>
      <c r="D36" s="348"/>
      <c r="E36" s="299">
        <f t="shared" si="0"/>
        <v>23662</v>
      </c>
      <c r="F36" s="323">
        <v>11478</v>
      </c>
      <c r="G36" s="315">
        <v>12184</v>
      </c>
      <c r="H36" s="315"/>
      <c r="I36" s="315">
        <v>20750</v>
      </c>
      <c r="J36" s="68"/>
    </row>
    <row r="37" spans="1:10" x14ac:dyDescent="0.2">
      <c r="A37" s="348" t="s">
        <v>430</v>
      </c>
      <c r="B37" s="348"/>
      <c r="C37" s="348"/>
      <c r="D37" s="348"/>
      <c r="E37" s="299">
        <f t="shared" si="0"/>
        <v>9929</v>
      </c>
      <c r="F37" s="323">
        <v>4411</v>
      </c>
      <c r="G37" s="315">
        <v>5518</v>
      </c>
      <c r="H37" s="315"/>
      <c r="I37" s="315">
        <v>15598</v>
      </c>
      <c r="J37" s="68"/>
    </row>
    <row r="38" spans="1:10" x14ac:dyDescent="0.2">
      <c r="A38" s="348" t="s">
        <v>431</v>
      </c>
      <c r="B38" s="348"/>
      <c r="C38" s="348"/>
      <c r="D38" s="348"/>
      <c r="E38" s="299">
        <f t="shared" si="0"/>
        <v>13969</v>
      </c>
      <c r="F38" s="323">
        <v>6667</v>
      </c>
      <c r="G38" s="315">
        <v>7302</v>
      </c>
      <c r="H38" s="315"/>
      <c r="I38" s="315">
        <v>12904</v>
      </c>
      <c r="J38" s="68"/>
    </row>
    <row r="39" spans="1:10" x14ac:dyDescent="0.2">
      <c r="A39" s="348" t="s">
        <v>432</v>
      </c>
      <c r="B39" s="348"/>
      <c r="C39" s="348"/>
      <c r="D39" s="348"/>
      <c r="E39" s="299">
        <f t="shared" si="0"/>
        <v>37028</v>
      </c>
      <c r="F39" s="323">
        <v>15513</v>
      </c>
      <c r="G39" s="315">
        <v>21515</v>
      </c>
      <c r="H39" s="315"/>
      <c r="I39" s="315">
        <v>33428</v>
      </c>
      <c r="J39" s="68"/>
    </row>
    <row r="40" spans="1:10" x14ac:dyDescent="0.2">
      <c r="A40" s="348" t="s">
        <v>433</v>
      </c>
      <c r="B40" s="348"/>
      <c r="C40" s="348"/>
      <c r="D40" s="348"/>
      <c r="E40" s="299">
        <f t="shared" si="0"/>
        <v>11940</v>
      </c>
      <c r="F40" s="323">
        <v>5837</v>
      </c>
      <c r="G40" s="315">
        <v>6103</v>
      </c>
      <c r="H40" s="315"/>
      <c r="I40" s="315">
        <v>5373</v>
      </c>
      <c r="J40" s="68"/>
    </row>
    <row r="41" spans="1:10" x14ac:dyDescent="0.2">
      <c r="A41" s="348" t="s">
        <v>434</v>
      </c>
      <c r="B41" s="348"/>
      <c r="C41" s="348"/>
      <c r="D41" s="348"/>
      <c r="E41" s="299">
        <f t="shared" si="0"/>
        <v>4357</v>
      </c>
      <c r="F41" s="323">
        <v>2097</v>
      </c>
      <c r="G41" s="315">
        <v>2260</v>
      </c>
      <c r="H41" s="315"/>
      <c r="I41" s="315">
        <v>3058</v>
      </c>
      <c r="J41" s="68"/>
    </row>
    <row r="42" spans="1:10" x14ac:dyDescent="0.2">
      <c r="A42" s="348" t="s">
        <v>435</v>
      </c>
      <c r="B42" s="348"/>
      <c r="C42" s="348"/>
      <c r="D42" s="348"/>
      <c r="E42" s="299">
        <f t="shared" si="0"/>
        <v>13774</v>
      </c>
      <c r="F42" s="323">
        <v>6093</v>
      </c>
      <c r="G42" s="315">
        <v>7681</v>
      </c>
      <c r="H42" s="315"/>
      <c r="I42" s="315">
        <v>18157</v>
      </c>
      <c r="J42" s="68"/>
    </row>
    <row r="43" spans="1:10" x14ac:dyDescent="0.2">
      <c r="A43" s="348" t="s">
        <v>436</v>
      </c>
      <c r="B43" s="348"/>
      <c r="C43" s="348"/>
      <c r="D43" s="348"/>
      <c r="E43" s="299">
        <f t="shared" si="0"/>
        <v>10182</v>
      </c>
      <c r="F43" s="323">
        <v>4317</v>
      </c>
      <c r="G43" s="315">
        <v>5865</v>
      </c>
      <c r="H43" s="315"/>
      <c r="I43" s="315">
        <v>12272</v>
      </c>
      <c r="J43" s="68"/>
    </row>
    <row r="44" spans="1:10" x14ac:dyDescent="0.2">
      <c r="A44" s="348" t="s">
        <v>437</v>
      </c>
      <c r="B44" s="348"/>
      <c r="C44" s="348"/>
      <c r="D44" s="348"/>
      <c r="E44" s="299">
        <f t="shared" si="0"/>
        <v>11977</v>
      </c>
      <c r="F44" s="323">
        <v>5670</v>
      </c>
      <c r="G44" s="315">
        <v>6307</v>
      </c>
      <c r="H44" s="315"/>
      <c r="I44" s="315">
        <v>5402</v>
      </c>
      <c r="J44" s="68"/>
    </row>
    <row r="45" spans="1:10" x14ac:dyDescent="0.2">
      <c r="A45" s="348" t="s">
        <v>438</v>
      </c>
      <c r="B45" s="348"/>
      <c r="C45" s="348"/>
      <c r="D45" s="348"/>
      <c r="E45" s="299">
        <f t="shared" ref="E45:E67" si="1">SUM(F45:G45)</f>
        <v>14282</v>
      </c>
      <c r="F45" s="323">
        <v>6866</v>
      </c>
      <c r="G45" s="315">
        <v>7416</v>
      </c>
      <c r="H45" s="315"/>
      <c r="I45" s="315">
        <v>23690</v>
      </c>
      <c r="J45" s="68"/>
    </row>
    <row r="46" spans="1:10" x14ac:dyDescent="0.2">
      <c r="A46" s="348" t="s">
        <v>439</v>
      </c>
      <c r="B46" s="348"/>
      <c r="C46" s="348"/>
      <c r="D46" s="348"/>
      <c r="E46" s="299">
        <f t="shared" si="1"/>
        <v>39922</v>
      </c>
      <c r="F46" s="323">
        <v>18743</v>
      </c>
      <c r="G46" s="315">
        <v>21179</v>
      </c>
      <c r="H46" s="315"/>
      <c r="I46" s="315">
        <v>32211</v>
      </c>
      <c r="J46" s="68"/>
    </row>
    <row r="47" spans="1:10" x14ac:dyDescent="0.2">
      <c r="A47" s="348" t="s">
        <v>440</v>
      </c>
      <c r="B47" s="348"/>
      <c r="C47" s="348"/>
      <c r="D47" s="348"/>
      <c r="E47" s="299">
        <f t="shared" si="1"/>
        <v>19046</v>
      </c>
      <c r="F47" s="323">
        <v>8836</v>
      </c>
      <c r="G47" s="315">
        <v>10210</v>
      </c>
      <c r="H47" s="315"/>
      <c r="I47" s="315">
        <v>21214</v>
      </c>
      <c r="J47" s="68"/>
    </row>
    <row r="48" spans="1:10" x14ac:dyDescent="0.2">
      <c r="A48" s="348" t="s">
        <v>441</v>
      </c>
      <c r="B48" s="348"/>
      <c r="C48" s="348"/>
      <c r="D48" s="348"/>
      <c r="E48" s="299">
        <f t="shared" si="1"/>
        <v>12745</v>
      </c>
      <c r="F48" s="323">
        <v>5665</v>
      </c>
      <c r="G48" s="315">
        <v>7080</v>
      </c>
      <c r="H48" s="315"/>
      <c r="I48" s="315">
        <v>27161</v>
      </c>
      <c r="J48" s="68"/>
    </row>
    <row r="49" spans="1:10" x14ac:dyDescent="0.2">
      <c r="A49" s="348" t="s">
        <v>442</v>
      </c>
      <c r="B49" s="348"/>
      <c r="C49" s="348"/>
      <c r="D49" s="348"/>
      <c r="E49" s="299">
        <f t="shared" si="1"/>
        <v>7402</v>
      </c>
      <c r="F49" s="323">
        <v>3400</v>
      </c>
      <c r="G49" s="315">
        <v>4002</v>
      </c>
      <c r="H49" s="315"/>
      <c r="I49" s="315">
        <v>5454</v>
      </c>
      <c r="J49" s="68"/>
    </row>
    <row r="50" spans="1:10" x14ac:dyDescent="0.2">
      <c r="A50" s="348" t="s">
        <v>443</v>
      </c>
      <c r="B50" s="348"/>
      <c r="C50" s="348"/>
      <c r="D50" s="348"/>
      <c r="E50" s="299">
        <f t="shared" si="1"/>
        <v>8029</v>
      </c>
      <c r="F50" s="323">
        <v>3749</v>
      </c>
      <c r="G50" s="315">
        <v>4280</v>
      </c>
      <c r="H50" s="315"/>
      <c r="I50" s="315">
        <v>2559</v>
      </c>
      <c r="J50" s="68"/>
    </row>
    <row r="51" spans="1:10" x14ac:dyDescent="0.2">
      <c r="A51" s="348" t="s">
        <v>444</v>
      </c>
      <c r="B51" s="348"/>
      <c r="C51" s="348"/>
      <c r="D51" s="348"/>
      <c r="E51" s="299">
        <f t="shared" si="1"/>
        <v>5185</v>
      </c>
      <c r="F51" s="323">
        <v>2411</v>
      </c>
      <c r="G51" s="315">
        <v>2774</v>
      </c>
      <c r="H51" s="315"/>
      <c r="I51" s="315">
        <v>8580</v>
      </c>
      <c r="J51" s="68"/>
    </row>
    <row r="52" spans="1:10" x14ac:dyDescent="0.2">
      <c r="A52" s="348" t="s">
        <v>445</v>
      </c>
      <c r="B52" s="348"/>
      <c r="C52" s="348"/>
      <c r="D52" s="348"/>
      <c r="E52" s="299">
        <f t="shared" si="1"/>
        <v>12425</v>
      </c>
      <c r="F52" s="323">
        <v>6078</v>
      </c>
      <c r="G52" s="315">
        <v>6347</v>
      </c>
      <c r="H52" s="315"/>
      <c r="I52" s="315">
        <v>13825</v>
      </c>
      <c r="J52" s="68"/>
    </row>
    <row r="53" spans="1:10" x14ac:dyDescent="0.2">
      <c r="A53" s="348" t="s">
        <v>446</v>
      </c>
      <c r="B53" s="348"/>
      <c r="C53" s="348"/>
      <c r="D53" s="348"/>
      <c r="E53" s="299">
        <f t="shared" si="1"/>
        <v>40531</v>
      </c>
      <c r="F53" s="323">
        <v>19320</v>
      </c>
      <c r="G53" s="315">
        <v>21211</v>
      </c>
      <c r="H53" s="315"/>
      <c r="I53" s="315">
        <v>24272</v>
      </c>
      <c r="J53" s="68"/>
    </row>
    <row r="54" spans="1:10" x14ac:dyDescent="0.2">
      <c r="A54" s="348" t="s">
        <v>447</v>
      </c>
      <c r="B54" s="348"/>
      <c r="C54" s="348"/>
      <c r="D54" s="348"/>
      <c r="E54" s="299">
        <f t="shared" si="1"/>
        <v>9262</v>
      </c>
      <c r="F54" s="323">
        <v>4106</v>
      </c>
      <c r="G54" s="315">
        <v>5156</v>
      </c>
      <c r="H54" s="315"/>
      <c r="I54" s="315">
        <v>9845</v>
      </c>
      <c r="J54" s="68"/>
    </row>
    <row r="55" spans="1:10" x14ac:dyDescent="0.2">
      <c r="A55" s="348" t="s">
        <v>448</v>
      </c>
      <c r="B55" s="348"/>
      <c r="C55" s="348"/>
      <c r="D55" s="348"/>
      <c r="E55" s="299">
        <f t="shared" si="1"/>
        <v>10534</v>
      </c>
      <c r="F55" s="323">
        <v>4924</v>
      </c>
      <c r="G55" s="315">
        <v>5610</v>
      </c>
      <c r="H55" s="315"/>
      <c r="I55" s="315">
        <v>8817</v>
      </c>
      <c r="J55" s="68"/>
    </row>
    <row r="56" spans="1:10" x14ac:dyDescent="0.2">
      <c r="A56" s="348" t="s">
        <v>449</v>
      </c>
      <c r="B56" s="348"/>
      <c r="C56" s="348"/>
      <c r="D56" s="348"/>
      <c r="E56" s="299">
        <f t="shared" si="1"/>
        <v>11542</v>
      </c>
      <c r="F56" s="323">
        <v>5412</v>
      </c>
      <c r="G56" s="315">
        <v>6130</v>
      </c>
      <c r="H56" s="315"/>
      <c r="I56" s="315">
        <v>1667</v>
      </c>
      <c r="J56" s="68"/>
    </row>
    <row r="57" spans="1:10" x14ac:dyDescent="0.2">
      <c r="A57" s="348" t="s">
        <v>450</v>
      </c>
      <c r="B57" s="348"/>
      <c r="C57" s="348"/>
      <c r="D57" s="348"/>
      <c r="E57" s="299">
        <f t="shared" si="1"/>
        <v>11048</v>
      </c>
      <c r="F57" s="323">
        <v>5346</v>
      </c>
      <c r="G57" s="315">
        <v>5702</v>
      </c>
      <c r="H57" s="315"/>
      <c r="I57" s="315">
        <v>12683</v>
      </c>
      <c r="J57" s="68"/>
    </row>
    <row r="58" spans="1:10" x14ac:dyDescent="0.2">
      <c r="A58" s="348" t="s">
        <v>451</v>
      </c>
      <c r="B58" s="348"/>
      <c r="C58" s="348"/>
      <c r="D58" s="348"/>
      <c r="E58" s="299">
        <f t="shared" si="1"/>
        <v>3601</v>
      </c>
      <c r="F58" s="323">
        <v>1687</v>
      </c>
      <c r="G58" s="315">
        <v>1914</v>
      </c>
      <c r="H58" s="315"/>
      <c r="I58" s="315">
        <v>5686</v>
      </c>
      <c r="J58" s="68"/>
    </row>
    <row r="59" spans="1:10" x14ac:dyDescent="0.2">
      <c r="A59" s="348" t="s">
        <v>452</v>
      </c>
      <c r="B59" s="348"/>
      <c r="C59" s="348"/>
      <c r="D59" s="348"/>
      <c r="E59" s="299">
        <f t="shared" si="1"/>
        <v>7942</v>
      </c>
      <c r="F59" s="323">
        <v>3713</v>
      </c>
      <c r="G59" s="315">
        <v>4229</v>
      </c>
      <c r="H59" s="315"/>
      <c r="I59" s="315">
        <v>12576</v>
      </c>
      <c r="J59" s="68"/>
    </row>
    <row r="60" spans="1:10" x14ac:dyDescent="0.2">
      <c r="A60" s="348" t="s">
        <v>453</v>
      </c>
      <c r="B60" s="348"/>
      <c r="C60" s="348"/>
      <c r="D60" s="348"/>
      <c r="E60" s="299">
        <f t="shared" si="1"/>
        <v>7173</v>
      </c>
      <c r="F60" s="323">
        <v>3313</v>
      </c>
      <c r="G60" s="315">
        <v>3860</v>
      </c>
      <c r="H60" s="315"/>
      <c r="I60" s="315">
        <v>14858</v>
      </c>
      <c r="J60" s="68"/>
    </row>
    <row r="61" spans="1:10" x14ac:dyDescent="0.2">
      <c r="A61" s="348" t="s">
        <v>454</v>
      </c>
      <c r="B61" s="348"/>
      <c r="C61" s="348"/>
      <c r="D61" s="348"/>
      <c r="E61" s="299">
        <f t="shared" si="1"/>
        <v>6747</v>
      </c>
      <c r="F61" s="323">
        <v>3206</v>
      </c>
      <c r="G61" s="315">
        <v>3541</v>
      </c>
      <c r="H61" s="315"/>
      <c r="I61" s="315">
        <v>4519</v>
      </c>
      <c r="J61" s="68"/>
    </row>
    <row r="62" spans="1:10" x14ac:dyDescent="0.2">
      <c r="A62" s="348" t="s">
        <v>455</v>
      </c>
      <c r="B62" s="348"/>
      <c r="C62" s="348"/>
      <c r="D62" s="348"/>
      <c r="E62" s="299">
        <f t="shared" si="1"/>
        <v>41445</v>
      </c>
      <c r="F62" s="323">
        <v>18747</v>
      </c>
      <c r="G62" s="315">
        <v>22698</v>
      </c>
      <c r="H62" s="315"/>
      <c r="I62" s="315">
        <v>56484</v>
      </c>
      <c r="J62" s="68"/>
    </row>
    <row r="63" spans="1:10" x14ac:dyDescent="0.2">
      <c r="A63" s="348" t="s">
        <v>456</v>
      </c>
      <c r="B63" s="348"/>
      <c r="C63" s="348"/>
      <c r="D63" s="348"/>
      <c r="E63" s="299">
        <f t="shared" si="1"/>
        <v>135971</v>
      </c>
      <c r="F63" s="323">
        <v>58122</v>
      </c>
      <c r="G63" s="315">
        <v>77849</v>
      </c>
      <c r="H63" s="315"/>
      <c r="I63" s="315">
        <v>114318</v>
      </c>
      <c r="J63" s="68"/>
    </row>
    <row r="64" spans="1:10" x14ac:dyDescent="0.2">
      <c r="A64" s="348" t="s">
        <v>457</v>
      </c>
      <c r="B64" s="348"/>
      <c r="C64" s="348"/>
      <c r="D64" s="348"/>
      <c r="E64" s="299">
        <f t="shared" si="1"/>
        <v>20232</v>
      </c>
      <c r="F64" s="323">
        <v>8934</v>
      </c>
      <c r="G64" s="315">
        <v>11298</v>
      </c>
      <c r="H64" s="315"/>
      <c r="I64" s="315">
        <v>34041</v>
      </c>
      <c r="J64" s="68"/>
    </row>
    <row r="65" spans="1:10" x14ac:dyDescent="0.2">
      <c r="A65" s="348" t="s">
        <v>458</v>
      </c>
      <c r="B65" s="348"/>
      <c r="C65" s="348"/>
      <c r="D65" s="348"/>
      <c r="E65" s="299">
        <f t="shared" si="1"/>
        <v>1903</v>
      </c>
      <c r="F65" s="323">
        <v>902</v>
      </c>
      <c r="G65" s="315">
        <v>1001</v>
      </c>
      <c r="H65" s="315"/>
      <c r="I65" s="315">
        <v>5021</v>
      </c>
      <c r="J65" s="68"/>
    </row>
    <row r="66" spans="1:10" x14ac:dyDescent="0.2">
      <c r="A66" s="348" t="s">
        <v>459</v>
      </c>
      <c r="B66" s="348"/>
      <c r="C66" s="348"/>
      <c r="D66" s="348"/>
      <c r="E66" s="299">
        <f t="shared" si="1"/>
        <v>4685</v>
      </c>
      <c r="F66" s="323">
        <v>2199</v>
      </c>
      <c r="G66" s="315">
        <v>2486</v>
      </c>
      <c r="H66" s="315"/>
      <c r="I66" s="315">
        <v>3982</v>
      </c>
      <c r="J66" s="68"/>
    </row>
    <row r="67" spans="1:10" x14ac:dyDescent="0.2">
      <c r="A67" s="348" t="s">
        <v>460</v>
      </c>
      <c r="B67" s="348"/>
      <c r="C67" s="348"/>
      <c r="D67" s="348"/>
      <c r="E67" s="299">
        <f t="shared" si="1"/>
        <v>16457</v>
      </c>
      <c r="F67" s="323">
        <v>8063</v>
      </c>
      <c r="G67" s="315">
        <v>8394</v>
      </c>
      <c r="H67" s="315"/>
      <c r="I67" s="315">
        <v>9486</v>
      </c>
      <c r="J67" s="68"/>
    </row>
    <row r="68" spans="1:10" x14ac:dyDescent="0.2">
      <c r="A68" s="348" t="s">
        <v>461</v>
      </c>
      <c r="B68" s="348"/>
      <c r="C68" s="348"/>
      <c r="D68" s="348"/>
      <c r="E68" s="299">
        <f t="shared" ref="E68:E99" si="2">SUM(F68:G68)</f>
        <v>77938</v>
      </c>
      <c r="F68" s="323">
        <v>34034</v>
      </c>
      <c r="G68" s="315">
        <v>43904</v>
      </c>
      <c r="H68" s="315"/>
      <c r="I68" s="315">
        <v>15361</v>
      </c>
      <c r="J68" s="68"/>
    </row>
    <row r="69" spans="1:10" x14ac:dyDescent="0.2">
      <c r="A69" s="348" t="s">
        <v>462</v>
      </c>
      <c r="B69" s="348"/>
      <c r="C69" s="348"/>
      <c r="D69" s="348"/>
      <c r="E69" s="299">
        <f t="shared" si="2"/>
        <v>28202</v>
      </c>
      <c r="F69" s="323">
        <v>12254</v>
      </c>
      <c r="G69" s="315">
        <v>15948</v>
      </c>
      <c r="H69" s="315"/>
      <c r="I69" s="315">
        <v>19646</v>
      </c>
      <c r="J69" s="68"/>
    </row>
    <row r="70" spans="1:10" x14ac:dyDescent="0.2">
      <c r="A70" s="348" t="s">
        <v>463</v>
      </c>
      <c r="B70" s="348"/>
      <c r="C70" s="348"/>
      <c r="D70" s="348"/>
      <c r="E70" s="299">
        <f t="shared" si="2"/>
        <v>14290</v>
      </c>
      <c r="F70" s="323">
        <v>6839</v>
      </c>
      <c r="G70" s="315">
        <v>7451</v>
      </c>
      <c r="H70" s="315"/>
      <c r="I70" s="315">
        <v>15279</v>
      </c>
      <c r="J70" s="68"/>
    </row>
    <row r="71" spans="1:10" x14ac:dyDescent="0.2">
      <c r="A71" s="348" t="s">
        <v>464</v>
      </c>
      <c r="B71" s="348"/>
      <c r="C71" s="348"/>
      <c r="D71" s="348"/>
      <c r="E71" s="299">
        <f t="shared" si="2"/>
        <v>37493</v>
      </c>
      <c r="F71" s="323">
        <v>17871</v>
      </c>
      <c r="G71" s="315">
        <v>19622</v>
      </c>
      <c r="H71" s="315"/>
      <c r="I71" s="315">
        <v>13609</v>
      </c>
      <c r="J71" s="68"/>
    </row>
    <row r="72" spans="1:10" x14ac:dyDescent="0.2">
      <c r="A72" s="348" t="s">
        <v>465</v>
      </c>
      <c r="B72" s="348"/>
      <c r="C72" s="348"/>
      <c r="D72" s="348"/>
      <c r="E72" s="299">
        <f t="shared" si="2"/>
        <v>52552</v>
      </c>
      <c r="F72" s="323">
        <v>22507</v>
      </c>
      <c r="G72" s="315">
        <v>30045</v>
      </c>
      <c r="H72" s="315"/>
      <c r="I72" s="315">
        <v>74634</v>
      </c>
      <c r="J72" s="68"/>
    </row>
    <row r="73" spans="1:10" x14ac:dyDescent="0.2">
      <c r="A73" s="348" t="s">
        <v>466</v>
      </c>
      <c r="B73" s="348"/>
      <c r="C73" s="348"/>
      <c r="D73" s="348"/>
      <c r="E73" s="299">
        <f t="shared" si="2"/>
        <v>14531</v>
      </c>
      <c r="F73" s="323">
        <v>6846</v>
      </c>
      <c r="G73" s="315">
        <v>7685</v>
      </c>
      <c r="H73" s="315"/>
      <c r="I73" s="315">
        <v>10440</v>
      </c>
      <c r="J73" s="68"/>
    </row>
    <row r="74" spans="1:10" x14ac:dyDescent="0.2">
      <c r="A74" s="348" t="s">
        <v>467</v>
      </c>
      <c r="B74" s="348"/>
      <c r="C74" s="348"/>
      <c r="D74" s="348"/>
      <c r="E74" s="299">
        <f t="shared" si="2"/>
        <v>12308</v>
      </c>
      <c r="F74" s="323">
        <v>5780</v>
      </c>
      <c r="G74" s="315">
        <v>6528</v>
      </c>
      <c r="H74" s="315"/>
      <c r="I74" s="315">
        <v>14353</v>
      </c>
      <c r="J74" s="68"/>
    </row>
    <row r="75" spans="1:10" x14ac:dyDescent="0.2">
      <c r="A75" s="348" t="s">
        <v>468</v>
      </c>
      <c r="B75" s="348"/>
      <c r="C75" s="348"/>
      <c r="D75" s="348"/>
      <c r="E75" s="299">
        <f t="shared" si="2"/>
        <v>17710</v>
      </c>
      <c r="F75" s="323">
        <v>8301</v>
      </c>
      <c r="G75" s="315">
        <v>9409</v>
      </c>
      <c r="H75" s="315"/>
      <c r="I75" s="315">
        <v>18008</v>
      </c>
      <c r="J75" s="68"/>
    </row>
    <row r="76" spans="1:10" x14ac:dyDescent="0.2">
      <c r="A76" s="348" t="s">
        <v>469</v>
      </c>
      <c r="B76" s="348"/>
      <c r="C76" s="348"/>
      <c r="D76" s="348"/>
      <c r="E76" s="299">
        <f t="shared" si="2"/>
        <v>6269</v>
      </c>
      <c r="F76" s="323">
        <v>2764</v>
      </c>
      <c r="G76" s="315">
        <v>3505</v>
      </c>
      <c r="H76" s="315"/>
      <c r="I76" s="315">
        <v>3847</v>
      </c>
      <c r="J76" s="68"/>
    </row>
    <row r="77" spans="1:10" x14ac:dyDescent="0.2">
      <c r="A77" s="348" t="s">
        <v>470</v>
      </c>
      <c r="B77" s="348"/>
      <c r="C77" s="348"/>
      <c r="D77" s="348"/>
      <c r="E77" s="299">
        <f t="shared" si="2"/>
        <v>14699</v>
      </c>
      <c r="F77" s="323">
        <v>6654</v>
      </c>
      <c r="G77" s="315">
        <v>8045</v>
      </c>
      <c r="H77" s="315"/>
      <c r="I77" s="315">
        <v>11075</v>
      </c>
      <c r="J77" s="68"/>
    </row>
    <row r="78" spans="1:10" x14ac:dyDescent="0.2">
      <c r="A78" s="348" t="s">
        <v>471</v>
      </c>
      <c r="B78" s="348"/>
      <c r="C78" s="348"/>
      <c r="D78" s="348"/>
      <c r="E78" s="299">
        <f t="shared" si="2"/>
        <v>9090</v>
      </c>
      <c r="F78" s="323">
        <v>4280</v>
      </c>
      <c r="G78" s="315">
        <v>4810</v>
      </c>
      <c r="H78" s="315"/>
      <c r="I78" s="315">
        <v>10273</v>
      </c>
      <c r="J78" s="68"/>
    </row>
    <row r="79" spans="1:10" x14ac:dyDescent="0.2">
      <c r="A79" s="348" t="s">
        <v>472</v>
      </c>
      <c r="B79" s="348"/>
      <c r="C79" s="348"/>
      <c r="D79" s="348"/>
      <c r="E79" s="299">
        <f t="shared" si="2"/>
        <v>26591</v>
      </c>
      <c r="F79" s="323">
        <v>12321</v>
      </c>
      <c r="G79" s="315">
        <v>14270</v>
      </c>
      <c r="H79" s="315"/>
      <c r="I79" s="315">
        <v>26804</v>
      </c>
      <c r="J79" s="68"/>
    </row>
    <row r="80" spans="1:10" x14ac:dyDescent="0.2">
      <c r="A80" s="348" t="s">
        <v>473</v>
      </c>
      <c r="B80" s="348"/>
      <c r="C80" s="348"/>
      <c r="D80" s="348"/>
      <c r="E80" s="299">
        <f t="shared" si="2"/>
        <v>21978</v>
      </c>
      <c r="F80" s="323">
        <v>10396</v>
      </c>
      <c r="G80" s="315">
        <v>11582</v>
      </c>
      <c r="H80" s="315"/>
      <c r="I80" s="315">
        <v>27374</v>
      </c>
      <c r="J80" s="68"/>
    </row>
    <row r="81" spans="1:10" x14ac:dyDescent="0.2">
      <c r="A81" s="348" t="s">
        <v>474</v>
      </c>
      <c r="B81" s="348"/>
      <c r="C81" s="348"/>
      <c r="D81" s="348"/>
      <c r="E81" s="299">
        <f t="shared" si="2"/>
        <v>14780</v>
      </c>
      <c r="F81" s="323">
        <v>7171</v>
      </c>
      <c r="G81" s="315">
        <v>7609</v>
      </c>
      <c r="H81" s="315"/>
      <c r="I81" s="315">
        <v>42199</v>
      </c>
      <c r="J81" s="68"/>
    </row>
    <row r="82" spans="1:10" x14ac:dyDescent="0.2">
      <c r="A82" s="348" t="s">
        <v>475</v>
      </c>
      <c r="B82" s="348"/>
      <c r="C82" s="348"/>
      <c r="D82" s="348"/>
      <c r="E82" s="299">
        <f t="shared" si="2"/>
        <v>24428</v>
      </c>
      <c r="F82" s="323">
        <v>10778</v>
      </c>
      <c r="G82" s="315">
        <v>13650</v>
      </c>
      <c r="H82" s="315"/>
      <c r="I82" s="315">
        <v>20404</v>
      </c>
      <c r="J82" s="68"/>
    </row>
    <row r="83" spans="1:10" x14ac:dyDescent="0.2">
      <c r="A83" s="348" t="s">
        <v>476</v>
      </c>
      <c r="B83" s="348"/>
      <c r="C83" s="348"/>
      <c r="D83" s="348"/>
      <c r="E83" s="299">
        <f t="shared" si="2"/>
        <v>17928</v>
      </c>
      <c r="F83" s="323">
        <v>8046</v>
      </c>
      <c r="G83" s="315">
        <v>9882</v>
      </c>
      <c r="H83" s="315"/>
      <c r="I83" s="315">
        <v>7106</v>
      </c>
      <c r="J83" s="68"/>
    </row>
    <row r="84" spans="1:10" x14ac:dyDescent="0.2">
      <c r="A84" s="348" t="s">
        <v>477</v>
      </c>
      <c r="B84" s="348"/>
      <c r="C84" s="348"/>
      <c r="D84" s="348"/>
      <c r="E84" s="299">
        <f t="shared" si="2"/>
        <v>15292</v>
      </c>
      <c r="F84" s="323">
        <v>7408</v>
      </c>
      <c r="G84" s="315">
        <v>7884</v>
      </c>
      <c r="H84" s="315"/>
      <c r="I84" s="315">
        <v>22874</v>
      </c>
      <c r="J84" s="68"/>
    </row>
    <row r="85" spans="1:10" x14ac:dyDescent="0.2">
      <c r="A85" s="348" t="s">
        <v>478</v>
      </c>
      <c r="B85" s="348"/>
      <c r="C85" s="348"/>
      <c r="D85" s="348"/>
      <c r="E85" s="299">
        <f t="shared" si="2"/>
        <v>38256</v>
      </c>
      <c r="F85" s="323">
        <v>17662</v>
      </c>
      <c r="G85" s="315">
        <v>20594</v>
      </c>
      <c r="H85" s="315"/>
      <c r="I85" s="315">
        <v>11155</v>
      </c>
      <c r="J85" s="68"/>
    </row>
    <row r="86" spans="1:10" x14ac:dyDescent="0.2">
      <c r="A86" s="348" t="s">
        <v>479</v>
      </c>
      <c r="B86" s="348"/>
      <c r="C86" s="348"/>
      <c r="D86" s="348"/>
      <c r="E86" s="299">
        <f t="shared" si="2"/>
        <v>17463</v>
      </c>
      <c r="F86" s="323">
        <v>8216</v>
      </c>
      <c r="G86" s="315">
        <v>9247</v>
      </c>
      <c r="H86" s="315"/>
      <c r="I86" s="315">
        <v>12674</v>
      </c>
      <c r="J86" s="68"/>
    </row>
    <row r="87" spans="1:10" x14ac:dyDescent="0.2">
      <c r="A87" s="348" t="s">
        <v>480</v>
      </c>
      <c r="B87" s="348"/>
      <c r="C87" s="348"/>
      <c r="D87" s="348"/>
      <c r="E87" s="299">
        <f t="shared" si="2"/>
        <v>27917</v>
      </c>
      <c r="F87" s="323">
        <v>13098</v>
      </c>
      <c r="G87" s="315">
        <v>14819</v>
      </c>
      <c r="H87" s="315"/>
      <c r="I87" s="315">
        <v>10071</v>
      </c>
      <c r="J87" s="68"/>
    </row>
    <row r="88" spans="1:10" x14ac:dyDescent="0.2">
      <c r="A88" s="348" t="s">
        <v>481</v>
      </c>
      <c r="B88" s="348"/>
      <c r="C88" s="348"/>
      <c r="D88" s="348"/>
      <c r="E88" s="299">
        <f t="shared" si="2"/>
        <v>3995</v>
      </c>
      <c r="F88" s="323">
        <v>1744</v>
      </c>
      <c r="G88" s="315">
        <v>2251</v>
      </c>
      <c r="H88" s="315"/>
      <c r="I88" s="315">
        <v>17623</v>
      </c>
      <c r="J88" s="68"/>
    </row>
    <row r="89" spans="1:10" x14ac:dyDescent="0.2">
      <c r="A89" s="348" t="s">
        <v>482</v>
      </c>
      <c r="B89" s="348"/>
      <c r="C89" s="348"/>
      <c r="D89" s="348"/>
      <c r="E89" s="299">
        <f t="shared" si="2"/>
        <v>14025</v>
      </c>
      <c r="F89" s="323">
        <v>6462</v>
      </c>
      <c r="G89" s="315">
        <v>7563</v>
      </c>
      <c r="H89" s="315"/>
      <c r="I89" s="315">
        <v>5595</v>
      </c>
      <c r="J89" s="68"/>
    </row>
    <row r="90" spans="1:10" x14ac:dyDescent="0.2">
      <c r="A90" s="348" t="s">
        <v>483</v>
      </c>
      <c r="B90" s="348"/>
      <c r="C90" s="348"/>
      <c r="D90" s="348"/>
      <c r="E90" s="299">
        <f t="shared" si="2"/>
        <v>11329</v>
      </c>
      <c r="F90" s="323">
        <v>5214</v>
      </c>
      <c r="G90" s="315">
        <v>6115</v>
      </c>
      <c r="H90" s="315"/>
      <c r="I90" s="315">
        <v>11965</v>
      </c>
      <c r="J90" s="68"/>
    </row>
    <row r="91" spans="1:10" x14ac:dyDescent="0.2">
      <c r="A91" s="348" t="s">
        <v>484</v>
      </c>
      <c r="B91" s="348"/>
      <c r="C91" s="348"/>
      <c r="D91" s="348"/>
      <c r="E91" s="299">
        <f t="shared" si="2"/>
        <v>30843</v>
      </c>
      <c r="F91" s="323">
        <v>14221</v>
      </c>
      <c r="G91" s="315">
        <v>16622</v>
      </c>
      <c r="H91" s="315"/>
      <c r="I91" s="315">
        <v>24432</v>
      </c>
      <c r="J91" s="68"/>
    </row>
    <row r="92" spans="1:10" x14ac:dyDescent="0.2">
      <c r="A92" s="348" t="s">
        <v>485</v>
      </c>
      <c r="B92" s="348"/>
      <c r="C92" s="348"/>
      <c r="D92" s="348"/>
      <c r="E92" s="299">
        <f t="shared" si="2"/>
        <v>10346</v>
      </c>
      <c r="F92" s="323">
        <v>5042</v>
      </c>
      <c r="G92" s="315">
        <v>5304</v>
      </c>
      <c r="H92" s="315"/>
      <c r="I92" s="315">
        <v>23086</v>
      </c>
      <c r="J92" s="68"/>
    </row>
    <row r="93" spans="1:10" x14ac:dyDescent="0.2">
      <c r="A93" s="348" t="s">
        <v>486</v>
      </c>
      <c r="B93" s="348"/>
      <c r="C93" s="348"/>
      <c r="D93" s="348"/>
      <c r="E93" s="299">
        <f t="shared" si="2"/>
        <v>10219</v>
      </c>
      <c r="F93" s="323">
        <v>4947</v>
      </c>
      <c r="G93" s="315">
        <v>5272</v>
      </c>
      <c r="H93" s="315"/>
      <c r="I93" s="315">
        <v>14972</v>
      </c>
      <c r="J93" s="68"/>
    </row>
    <row r="94" spans="1:10" x14ac:dyDescent="0.2">
      <c r="A94" s="348" t="s">
        <v>487</v>
      </c>
      <c r="B94" s="348"/>
      <c r="C94" s="348"/>
      <c r="D94" s="348"/>
      <c r="E94" s="299">
        <f t="shared" si="2"/>
        <v>9426</v>
      </c>
      <c r="F94" s="323">
        <v>4170</v>
      </c>
      <c r="G94" s="315">
        <v>5256</v>
      </c>
      <c r="H94" s="315"/>
      <c r="I94" s="315">
        <v>42981</v>
      </c>
      <c r="J94" s="68"/>
    </row>
    <row r="95" spans="1:10" x14ac:dyDescent="0.2">
      <c r="A95" s="348" t="s">
        <v>488</v>
      </c>
      <c r="B95" s="348"/>
      <c r="C95" s="348"/>
      <c r="D95" s="348"/>
      <c r="E95" s="299">
        <f t="shared" si="2"/>
        <v>16468</v>
      </c>
      <c r="F95" s="323">
        <v>7901</v>
      </c>
      <c r="G95" s="315">
        <v>8567</v>
      </c>
      <c r="H95" s="315"/>
      <c r="I95" s="315">
        <v>9790</v>
      </c>
      <c r="J95" s="68"/>
    </row>
    <row r="96" spans="1:10" x14ac:dyDescent="0.2">
      <c r="A96" s="348" t="s">
        <v>489</v>
      </c>
      <c r="B96" s="348"/>
      <c r="C96" s="348"/>
      <c r="D96" s="348"/>
      <c r="E96" s="299">
        <f t="shared" si="2"/>
        <v>10101</v>
      </c>
      <c r="F96" s="323">
        <v>4540</v>
      </c>
      <c r="G96" s="315">
        <v>5561</v>
      </c>
      <c r="H96" s="315"/>
      <c r="I96" s="315">
        <v>11312</v>
      </c>
      <c r="J96" s="68"/>
    </row>
    <row r="97" spans="1:10" x14ac:dyDescent="0.2">
      <c r="A97" s="348" t="s">
        <v>490</v>
      </c>
      <c r="B97" s="348"/>
      <c r="C97" s="348"/>
      <c r="D97" s="348"/>
      <c r="E97" s="299">
        <f t="shared" si="2"/>
        <v>42929</v>
      </c>
      <c r="F97" s="323">
        <v>20439</v>
      </c>
      <c r="G97" s="315">
        <v>22490</v>
      </c>
      <c r="H97" s="315"/>
      <c r="I97" s="315">
        <v>5562</v>
      </c>
      <c r="J97" s="68"/>
    </row>
    <row r="98" spans="1:10" x14ac:dyDescent="0.2">
      <c r="A98" s="348" t="s">
        <v>491</v>
      </c>
      <c r="B98" s="348"/>
      <c r="C98" s="348"/>
      <c r="D98" s="348"/>
      <c r="E98" s="299">
        <f t="shared" si="2"/>
        <v>4304</v>
      </c>
      <c r="F98" s="323">
        <v>1986</v>
      </c>
      <c r="G98" s="315">
        <v>2318</v>
      </c>
      <c r="H98" s="315"/>
      <c r="I98" s="315">
        <v>4173</v>
      </c>
      <c r="J98" s="68"/>
    </row>
    <row r="99" spans="1:10" x14ac:dyDescent="0.2">
      <c r="A99" s="348" t="s">
        <v>492</v>
      </c>
      <c r="B99" s="348"/>
      <c r="C99" s="348"/>
      <c r="D99" s="348"/>
      <c r="E99" s="299">
        <f t="shared" si="2"/>
        <v>32294</v>
      </c>
      <c r="F99" s="323">
        <v>14636</v>
      </c>
      <c r="G99" s="315">
        <v>17658</v>
      </c>
      <c r="H99" s="315"/>
      <c r="I99" s="315">
        <v>178985</v>
      </c>
      <c r="J99" s="68"/>
    </row>
    <row r="100" spans="1:10" x14ac:dyDescent="0.2">
      <c r="A100" s="348" t="s">
        <v>493</v>
      </c>
      <c r="B100" s="348"/>
      <c r="C100" s="348"/>
      <c r="D100" s="348"/>
      <c r="E100" s="299">
        <f t="shared" ref="E100:E124" si="3">SUM(F100:G100)</f>
        <v>30826</v>
      </c>
      <c r="F100" s="323">
        <v>14509</v>
      </c>
      <c r="G100" s="315">
        <v>16317</v>
      </c>
      <c r="H100" s="315"/>
      <c r="I100" s="315">
        <v>10478</v>
      </c>
      <c r="J100" s="68"/>
    </row>
    <row r="101" spans="1:10" x14ac:dyDescent="0.2">
      <c r="A101" s="348" t="s">
        <v>494</v>
      </c>
      <c r="B101" s="348"/>
      <c r="C101" s="348"/>
      <c r="D101" s="348"/>
      <c r="E101" s="299">
        <f t="shared" si="3"/>
        <v>4064</v>
      </c>
      <c r="F101" s="323">
        <v>1979</v>
      </c>
      <c r="G101" s="315">
        <v>2085</v>
      </c>
      <c r="H101" s="315"/>
      <c r="I101" s="315">
        <v>7380</v>
      </c>
      <c r="J101" s="68"/>
    </row>
    <row r="102" spans="1:10" x14ac:dyDescent="0.2">
      <c r="A102" s="348" t="s">
        <v>495</v>
      </c>
      <c r="B102" s="348"/>
      <c r="C102" s="348"/>
      <c r="D102" s="348"/>
      <c r="E102" s="299">
        <f t="shared" si="3"/>
        <v>17934</v>
      </c>
      <c r="F102" s="323">
        <v>7894</v>
      </c>
      <c r="G102" s="315">
        <v>10040</v>
      </c>
      <c r="H102" s="315"/>
      <c r="I102" s="315">
        <v>11652</v>
      </c>
      <c r="J102" s="68"/>
    </row>
    <row r="103" spans="1:10" x14ac:dyDescent="0.2">
      <c r="A103" s="348" t="s">
        <v>496</v>
      </c>
      <c r="B103" s="348"/>
      <c r="C103" s="348"/>
      <c r="D103" s="348"/>
      <c r="E103" s="299">
        <f t="shared" si="3"/>
        <v>5913</v>
      </c>
      <c r="F103" s="323">
        <v>2578</v>
      </c>
      <c r="G103" s="315">
        <v>3335</v>
      </c>
      <c r="H103" s="315"/>
      <c r="I103" s="315">
        <v>5367</v>
      </c>
      <c r="J103" s="68"/>
    </row>
    <row r="104" spans="1:10" x14ac:dyDescent="0.2">
      <c r="A104" s="348" t="s">
        <v>497</v>
      </c>
      <c r="B104" s="348"/>
      <c r="C104" s="348"/>
      <c r="D104" s="348"/>
      <c r="E104" s="299">
        <f t="shared" si="3"/>
        <v>21305</v>
      </c>
      <c r="F104" s="323">
        <v>10068</v>
      </c>
      <c r="G104" s="315">
        <v>11237</v>
      </c>
      <c r="H104" s="315"/>
      <c r="I104" s="315">
        <v>3596</v>
      </c>
      <c r="J104" s="68"/>
    </row>
    <row r="105" spans="1:10" x14ac:dyDescent="0.2">
      <c r="A105" s="348" t="s">
        <v>498</v>
      </c>
      <c r="B105" s="348"/>
      <c r="C105" s="348"/>
      <c r="D105" s="348"/>
      <c r="E105" s="299">
        <f t="shared" si="3"/>
        <v>9163</v>
      </c>
      <c r="F105" s="323">
        <v>4152</v>
      </c>
      <c r="G105" s="315">
        <v>5011</v>
      </c>
      <c r="H105" s="315"/>
      <c r="I105" s="315">
        <v>12616</v>
      </c>
      <c r="J105" s="68"/>
    </row>
    <row r="106" spans="1:10" x14ac:dyDescent="0.2">
      <c r="A106" s="348" t="s">
        <v>499</v>
      </c>
      <c r="B106" s="348"/>
      <c r="C106" s="348"/>
      <c r="D106" s="348"/>
      <c r="E106" s="299">
        <f t="shared" si="3"/>
        <v>20643</v>
      </c>
      <c r="F106" s="323">
        <v>9758</v>
      </c>
      <c r="G106" s="315">
        <v>10885</v>
      </c>
      <c r="H106" s="315"/>
      <c r="I106" s="315">
        <v>29697</v>
      </c>
      <c r="J106" s="68"/>
    </row>
    <row r="107" spans="1:10" x14ac:dyDescent="0.2">
      <c r="A107" s="348" t="s">
        <v>500</v>
      </c>
      <c r="B107" s="348"/>
      <c r="C107" s="348"/>
      <c r="D107" s="348"/>
      <c r="E107" s="299">
        <f t="shared" si="3"/>
        <v>27197</v>
      </c>
      <c r="F107" s="323">
        <v>12657</v>
      </c>
      <c r="G107" s="315">
        <v>14540</v>
      </c>
      <c r="H107" s="315"/>
      <c r="I107" s="315">
        <v>6773</v>
      </c>
      <c r="J107" s="68"/>
    </row>
    <row r="108" spans="1:10" x14ac:dyDescent="0.2">
      <c r="A108" s="348" t="s">
        <v>501</v>
      </c>
      <c r="B108" s="348"/>
      <c r="C108" s="348"/>
      <c r="D108" s="348"/>
      <c r="E108" s="299">
        <f t="shared" si="3"/>
        <v>12720</v>
      </c>
      <c r="F108" s="323">
        <v>6006</v>
      </c>
      <c r="G108" s="315">
        <v>6714</v>
      </c>
      <c r="H108" s="315"/>
      <c r="I108" s="315">
        <v>8197</v>
      </c>
      <c r="J108" s="68"/>
    </row>
    <row r="109" spans="1:10" x14ac:dyDescent="0.2">
      <c r="A109" s="348" t="s">
        <v>502</v>
      </c>
      <c r="B109" s="348"/>
      <c r="C109" s="348"/>
      <c r="D109" s="348"/>
      <c r="E109" s="299">
        <f t="shared" si="3"/>
        <v>10835</v>
      </c>
      <c r="F109" s="323">
        <v>4822</v>
      </c>
      <c r="G109" s="315">
        <v>6013</v>
      </c>
      <c r="H109" s="315"/>
      <c r="I109" s="315">
        <v>18546</v>
      </c>
      <c r="J109" s="68"/>
    </row>
    <row r="110" spans="1:10" x14ac:dyDescent="0.2">
      <c r="A110" s="348" t="s">
        <v>503</v>
      </c>
      <c r="B110" s="348"/>
      <c r="C110" s="348"/>
      <c r="D110" s="348"/>
      <c r="E110" s="299">
        <f t="shared" si="3"/>
        <v>1256</v>
      </c>
      <c r="F110" s="323">
        <v>595</v>
      </c>
      <c r="G110" s="315">
        <v>661</v>
      </c>
      <c r="H110" s="315"/>
      <c r="I110" s="315">
        <v>12126</v>
      </c>
      <c r="J110" s="68"/>
    </row>
    <row r="111" spans="1:10" x14ac:dyDescent="0.2">
      <c r="A111" s="348" t="s">
        <v>504</v>
      </c>
      <c r="B111" s="348"/>
      <c r="C111" s="348"/>
      <c r="D111" s="348"/>
      <c r="E111" s="299">
        <f t="shared" si="3"/>
        <v>19426</v>
      </c>
      <c r="F111" s="323">
        <v>9120</v>
      </c>
      <c r="G111" s="315">
        <v>10306</v>
      </c>
      <c r="H111" s="315"/>
      <c r="I111" s="315">
        <v>3282</v>
      </c>
      <c r="J111" s="68"/>
    </row>
    <row r="112" spans="1:10" x14ac:dyDescent="0.2">
      <c r="A112" s="348" t="s">
        <v>505</v>
      </c>
      <c r="B112" s="348"/>
      <c r="C112" s="348"/>
      <c r="D112" s="348"/>
      <c r="E112" s="299">
        <f t="shared" si="3"/>
        <v>52390</v>
      </c>
      <c r="F112" s="323">
        <v>24724</v>
      </c>
      <c r="G112" s="315">
        <v>27666</v>
      </c>
      <c r="H112" s="315"/>
      <c r="I112" s="315">
        <v>35025</v>
      </c>
      <c r="J112" s="68"/>
    </row>
    <row r="113" spans="1:10" x14ac:dyDescent="0.2">
      <c r="A113" s="348" t="s">
        <v>506</v>
      </c>
      <c r="B113" s="348"/>
      <c r="C113" s="348"/>
      <c r="D113" s="348"/>
      <c r="E113" s="299">
        <f t="shared" si="3"/>
        <v>2739</v>
      </c>
      <c r="F113" s="323">
        <v>1344</v>
      </c>
      <c r="G113" s="315">
        <v>1395</v>
      </c>
      <c r="H113" s="315"/>
      <c r="I113" s="315">
        <v>5898</v>
      </c>
      <c r="J113" s="68"/>
    </row>
    <row r="114" spans="1:10" x14ac:dyDescent="0.2">
      <c r="A114" s="348" t="s">
        <v>507</v>
      </c>
      <c r="B114" s="348"/>
      <c r="C114" s="348"/>
      <c r="D114" s="348"/>
      <c r="E114" s="299">
        <f t="shared" si="3"/>
        <v>13566</v>
      </c>
      <c r="F114" s="323">
        <v>6487</v>
      </c>
      <c r="G114" s="315">
        <v>7079</v>
      </c>
      <c r="H114" s="315"/>
      <c r="I114" s="315">
        <v>16845</v>
      </c>
      <c r="J114" s="68"/>
    </row>
    <row r="115" spans="1:10" x14ac:dyDescent="0.2">
      <c r="A115" s="348" t="s">
        <v>508</v>
      </c>
      <c r="B115" s="348"/>
      <c r="C115" s="348"/>
      <c r="D115" s="348"/>
      <c r="E115" s="299">
        <f t="shared" si="3"/>
        <v>6826</v>
      </c>
      <c r="F115" s="323">
        <v>2892</v>
      </c>
      <c r="G115" s="315">
        <v>3934</v>
      </c>
      <c r="H115" s="315"/>
      <c r="I115" s="315">
        <v>14049</v>
      </c>
      <c r="J115" s="68"/>
    </row>
    <row r="116" spans="1:10" x14ac:dyDescent="0.2">
      <c r="A116" s="348" t="s">
        <v>509</v>
      </c>
      <c r="B116" s="348"/>
      <c r="C116" s="348"/>
      <c r="D116" s="348"/>
      <c r="E116" s="299">
        <f t="shared" si="3"/>
        <v>4772</v>
      </c>
      <c r="F116" s="323">
        <v>2261</v>
      </c>
      <c r="G116" s="315">
        <v>2511</v>
      </c>
      <c r="H116" s="315"/>
      <c r="I116" s="315">
        <v>8</v>
      </c>
      <c r="J116" s="68"/>
    </row>
    <row r="117" spans="1:10" x14ac:dyDescent="0.2">
      <c r="A117" s="348" t="s">
        <v>510</v>
      </c>
      <c r="B117" s="348"/>
      <c r="C117" s="348"/>
      <c r="D117" s="348"/>
      <c r="E117" s="299">
        <f t="shared" si="3"/>
        <v>2541</v>
      </c>
      <c r="F117" s="323">
        <v>1196</v>
      </c>
      <c r="G117" s="315">
        <v>1345</v>
      </c>
      <c r="H117" s="315"/>
      <c r="I117" s="315">
        <v>27</v>
      </c>
      <c r="J117" s="68"/>
    </row>
    <row r="118" spans="1:10" x14ac:dyDescent="0.2">
      <c r="A118" s="348" t="s">
        <v>511</v>
      </c>
      <c r="B118" s="348"/>
      <c r="C118" s="348"/>
      <c r="D118" s="348"/>
      <c r="E118" s="299">
        <f t="shared" si="3"/>
        <v>11400</v>
      </c>
      <c r="F118" s="323">
        <v>5274</v>
      </c>
      <c r="G118" s="315">
        <v>6126</v>
      </c>
      <c r="H118" s="315"/>
      <c r="I118" s="315">
        <v>22815</v>
      </c>
      <c r="J118" s="68"/>
    </row>
    <row r="119" spans="1:10" x14ac:dyDescent="0.2">
      <c r="A119" s="348" t="s">
        <v>512</v>
      </c>
      <c r="B119" s="348"/>
      <c r="C119" s="348"/>
      <c r="D119" s="348"/>
      <c r="E119" s="299">
        <f t="shared" si="3"/>
        <v>11613</v>
      </c>
      <c r="F119" s="323">
        <v>5233</v>
      </c>
      <c r="G119" s="315">
        <v>6380</v>
      </c>
      <c r="H119" s="315"/>
      <c r="I119" s="315">
        <v>5035</v>
      </c>
      <c r="J119" s="68"/>
    </row>
    <row r="120" spans="1:10" x14ac:dyDescent="0.2">
      <c r="A120" s="348" t="s">
        <v>513</v>
      </c>
      <c r="B120" s="348"/>
      <c r="C120" s="348"/>
      <c r="D120" s="348"/>
      <c r="E120" s="299">
        <f t="shared" si="3"/>
        <v>18883</v>
      </c>
      <c r="F120" s="323">
        <v>8630</v>
      </c>
      <c r="G120" s="315">
        <v>10253</v>
      </c>
      <c r="H120" s="315"/>
      <c r="I120" s="315">
        <v>25750</v>
      </c>
      <c r="J120" s="68"/>
    </row>
    <row r="121" spans="1:10" x14ac:dyDescent="0.2">
      <c r="A121" s="348" t="s">
        <v>514</v>
      </c>
      <c r="B121" s="348"/>
      <c r="C121" s="348"/>
      <c r="D121" s="348"/>
      <c r="E121" s="299">
        <f t="shared" si="3"/>
        <v>46055</v>
      </c>
      <c r="F121" s="323">
        <v>20543</v>
      </c>
      <c r="G121" s="315">
        <v>25512</v>
      </c>
      <c r="H121" s="315"/>
      <c r="I121" s="315">
        <v>15287</v>
      </c>
      <c r="J121" s="68"/>
    </row>
    <row r="122" spans="1:10" x14ac:dyDescent="0.2">
      <c r="A122" s="348" t="s">
        <v>515</v>
      </c>
      <c r="B122" s="348"/>
      <c r="C122" s="348"/>
      <c r="D122" s="348"/>
      <c r="E122" s="299">
        <f t="shared" si="3"/>
        <v>10579</v>
      </c>
      <c r="F122" s="323">
        <v>5046</v>
      </c>
      <c r="G122" s="315">
        <v>5533</v>
      </c>
      <c r="H122" s="315"/>
      <c r="I122" s="315">
        <v>17302</v>
      </c>
      <c r="J122" s="68"/>
    </row>
    <row r="123" spans="1:10" x14ac:dyDescent="0.2">
      <c r="A123" s="348" t="s">
        <v>516</v>
      </c>
      <c r="B123" s="348"/>
      <c r="C123" s="348"/>
      <c r="D123" s="348"/>
      <c r="E123" s="299">
        <f t="shared" si="3"/>
        <v>15089</v>
      </c>
      <c r="F123" s="323">
        <v>7138</v>
      </c>
      <c r="G123" s="315">
        <v>7951</v>
      </c>
      <c r="H123" s="315"/>
      <c r="I123" s="315">
        <v>13887</v>
      </c>
      <c r="J123" s="68"/>
    </row>
    <row r="124" spans="1:10" x14ac:dyDescent="0.2">
      <c r="A124" s="348" t="s">
        <v>517</v>
      </c>
      <c r="B124" s="348"/>
      <c r="C124" s="348"/>
      <c r="D124" s="348"/>
      <c r="E124" s="299">
        <f t="shared" si="3"/>
        <v>20567</v>
      </c>
      <c r="F124" s="323">
        <v>8837</v>
      </c>
      <c r="G124" s="315">
        <v>11730</v>
      </c>
      <c r="H124" s="315"/>
      <c r="I124" s="315">
        <v>22127</v>
      </c>
      <c r="J124" s="68"/>
    </row>
    <row r="125" spans="1:10" x14ac:dyDescent="0.2">
      <c r="A125" s="348" t="s">
        <v>518</v>
      </c>
      <c r="B125" s="348"/>
      <c r="C125" s="348"/>
      <c r="D125" s="348"/>
      <c r="E125" s="299">
        <f t="shared" ref="E125:E156" si="4">SUM(F125:G125)</f>
        <v>4285</v>
      </c>
      <c r="F125" s="323">
        <v>2058</v>
      </c>
      <c r="G125" s="315">
        <v>2227</v>
      </c>
      <c r="H125" s="315"/>
      <c r="I125" s="315">
        <v>5424</v>
      </c>
      <c r="J125" s="68"/>
    </row>
    <row r="126" spans="1:10" x14ac:dyDescent="0.2">
      <c r="A126" s="348" t="s">
        <v>519</v>
      </c>
      <c r="B126" s="348"/>
      <c r="C126" s="348"/>
      <c r="D126" s="348"/>
      <c r="E126" s="299">
        <f t="shared" si="4"/>
        <v>74507</v>
      </c>
      <c r="F126" s="323">
        <v>33116</v>
      </c>
      <c r="G126" s="315">
        <v>41391</v>
      </c>
      <c r="H126" s="315"/>
      <c r="I126" s="315">
        <v>74942</v>
      </c>
      <c r="J126" s="68"/>
    </row>
    <row r="127" spans="1:10" x14ac:dyDescent="0.2">
      <c r="A127" s="348" t="s">
        <v>520</v>
      </c>
      <c r="B127" s="348"/>
      <c r="C127" s="348"/>
      <c r="D127" s="348"/>
      <c r="E127" s="299">
        <f t="shared" si="4"/>
        <v>43720</v>
      </c>
      <c r="F127" s="323">
        <v>20241</v>
      </c>
      <c r="G127" s="315">
        <v>23479</v>
      </c>
      <c r="H127" s="315"/>
      <c r="I127" s="315">
        <v>20768</v>
      </c>
      <c r="J127" s="68"/>
    </row>
    <row r="128" spans="1:10" x14ac:dyDescent="0.2">
      <c r="A128" s="348" t="s">
        <v>521</v>
      </c>
      <c r="B128" s="348"/>
      <c r="C128" s="348"/>
      <c r="D128" s="348"/>
      <c r="E128" s="299">
        <f t="shared" si="4"/>
        <v>9757</v>
      </c>
      <c r="F128" s="323">
        <v>4650</v>
      </c>
      <c r="G128" s="315">
        <v>5107</v>
      </c>
      <c r="H128" s="315"/>
      <c r="I128" s="315">
        <v>8246</v>
      </c>
      <c r="J128" s="68"/>
    </row>
    <row r="129" spans="1:10" x14ac:dyDescent="0.2">
      <c r="A129" s="348" t="s">
        <v>522</v>
      </c>
      <c r="B129" s="348"/>
      <c r="C129" s="348"/>
      <c r="D129" s="348"/>
      <c r="E129" s="299">
        <f t="shared" si="4"/>
        <v>11214</v>
      </c>
      <c r="F129" s="323">
        <v>4996</v>
      </c>
      <c r="G129" s="315">
        <v>6218</v>
      </c>
      <c r="H129" s="315"/>
      <c r="I129" s="315">
        <v>23802</v>
      </c>
      <c r="J129" s="68"/>
    </row>
    <row r="130" spans="1:10" ht="22.5" customHeight="1" x14ac:dyDescent="0.2">
      <c r="A130" s="347" t="s">
        <v>523</v>
      </c>
      <c r="B130" s="348"/>
      <c r="C130" s="348"/>
      <c r="D130" s="348"/>
      <c r="E130" s="299">
        <f t="shared" si="4"/>
        <v>10182</v>
      </c>
      <c r="F130" s="323">
        <v>4332</v>
      </c>
      <c r="G130" s="315">
        <v>5850</v>
      </c>
      <c r="H130" s="315"/>
      <c r="I130" s="315">
        <v>21240</v>
      </c>
      <c r="J130" s="68"/>
    </row>
    <row r="131" spans="1:10" x14ac:dyDescent="0.2">
      <c r="A131" s="348" t="s">
        <v>524</v>
      </c>
      <c r="B131" s="348"/>
      <c r="C131" s="348"/>
      <c r="D131" s="348"/>
      <c r="E131" s="299">
        <f t="shared" si="4"/>
        <v>14388</v>
      </c>
      <c r="F131" s="323">
        <v>6765</v>
      </c>
      <c r="G131" s="315">
        <v>7623</v>
      </c>
      <c r="H131" s="315"/>
      <c r="I131" s="315">
        <v>19906</v>
      </c>
      <c r="J131" s="68"/>
    </row>
    <row r="132" spans="1:10" x14ac:dyDescent="0.2">
      <c r="A132" s="348" t="s">
        <v>525</v>
      </c>
      <c r="B132" s="348"/>
      <c r="C132" s="348"/>
      <c r="D132" s="348"/>
      <c r="E132" s="299">
        <f t="shared" si="4"/>
        <v>3492</v>
      </c>
      <c r="F132" s="323">
        <v>1605</v>
      </c>
      <c r="G132" s="315">
        <v>1887</v>
      </c>
      <c r="H132" s="315"/>
      <c r="I132" s="315">
        <v>2905</v>
      </c>
      <c r="J132" s="68"/>
    </row>
    <row r="133" spans="1:10" x14ac:dyDescent="0.2">
      <c r="A133" s="348" t="s">
        <v>526</v>
      </c>
      <c r="B133" s="348"/>
      <c r="C133" s="348"/>
      <c r="D133" s="348"/>
      <c r="E133" s="299">
        <f t="shared" si="4"/>
        <v>14725</v>
      </c>
      <c r="F133" s="323">
        <v>6723</v>
      </c>
      <c r="G133" s="315">
        <v>8002</v>
      </c>
      <c r="H133" s="315"/>
      <c r="I133" s="315">
        <v>24474</v>
      </c>
      <c r="J133" s="68"/>
    </row>
    <row r="134" spans="1:10" x14ac:dyDescent="0.2">
      <c r="A134" s="348" t="s">
        <v>527</v>
      </c>
      <c r="B134" s="348"/>
      <c r="C134" s="348"/>
      <c r="D134" s="348"/>
      <c r="E134" s="299">
        <f t="shared" si="4"/>
        <v>5669</v>
      </c>
      <c r="F134" s="323">
        <v>2648</v>
      </c>
      <c r="G134" s="315">
        <v>3021</v>
      </c>
      <c r="H134" s="315"/>
      <c r="I134" s="315">
        <v>2973</v>
      </c>
      <c r="J134" s="68"/>
    </row>
    <row r="135" spans="1:10" x14ac:dyDescent="0.2">
      <c r="A135" s="348" t="s">
        <v>528</v>
      </c>
      <c r="B135" s="348"/>
      <c r="C135" s="348"/>
      <c r="D135" s="348"/>
      <c r="E135" s="299">
        <f t="shared" si="4"/>
        <v>20788</v>
      </c>
      <c r="F135" s="323">
        <v>9366</v>
      </c>
      <c r="G135" s="315">
        <v>11422</v>
      </c>
      <c r="H135" s="315"/>
      <c r="I135" s="315">
        <v>34752</v>
      </c>
      <c r="J135" s="68"/>
    </row>
    <row r="136" spans="1:10" x14ac:dyDescent="0.2">
      <c r="A136" s="348" t="s">
        <v>529</v>
      </c>
      <c r="B136" s="348"/>
      <c r="C136" s="348"/>
      <c r="D136" s="348"/>
      <c r="E136" s="299">
        <f t="shared" si="4"/>
        <v>10825</v>
      </c>
      <c r="F136" s="323">
        <v>4881</v>
      </c>
      <c r="G136" s="315">
        <v>5944</v>
      </c>
      <c r="H136" s="315"/>
      <c r="I136" s="315">
        <v>18739</v>
      </c>
      <c r="J136" s="68"/>
    </row>
    <row r="137" spans="1:10" x14ac:dyDescent="0.2">
      <c r="A137" s="348" t="s">
        <v>530</v>
      </c>
      <c r="B137" s="348"/>
      <c r="C137" s="348"/>
      <c r="D137" s="348"/>
      <c r="E137" s="299">
        <f t="shared" si="4"/>
        <v>14100</v>
      </c>
      <c r="F137" s="323">
        <v>6510</v>
      </c>
      <c r="G137" s="315">
        <v>7590</v>
      </c>
      <c r="H137" s="315"/>
      <c r="I137" s="315">
        <v>9216</v>
      </c>
      <c r="J137" s="68"/>
    </row>
    <row r="138" spans="1:10" x14ac:dyDescent="0.2">
      <c r="A138" s="348" t="s">
        <v>531</v>
      </c>
      <c r="B138" s="348"/>
      <c r="C138" s="348"/>
      <c r="D138" s="348"/>
      <c r="E138" s="299">
        <f t="shared" si="4"/>
        <v>35403</v>
      </c>
      <c r="F138" s="323">
        <v>14841</v>
      </c>
      <c r="G138" s="315">
        <v>20562</v>
      </c>
      <c r="H138" s="315"/>
      <c r="I138" s="315">
        <v>39656</v>
      </c>
      <c r="J138" s="68"/>
    </row>
    <row r="139" spans="1:10" x14ac:dyDescent="0.2">
      <c r="A139" s="348" t="s">
        <v>532</v>
      </c>
      <c r="B139" s="348"/>
      <c r="C139" s="348"/>
      <c r="D139" s="348"/>
      <c r="E139" s="299">
        <f t="shared" si="4"/>
        <v>3258</v>
      </c>
      <c r="F139" s="323">
        <v>1471</v>
      </c>
      <c r="G139" s="315">
        <v>1787</v>
      </c>
      <c r="H139" s="315"/>
      <c r="I139" s="315">
        <v>7553</v>
      </c>
      <c r="J139" s="68"/>
    </row>
    <row r="140" spans="1:10" x14ac:dyDescent="0.2">
      <c r="A140" s="348" t="s">
        <v>533</v>
      </c>
      <c r="B140" s="348"/>
      <c r="C140" s="348"/>
      <c r="D140" s="348"/>
      <c r="E140" s="299">
        <f t="shared" si="4"/>
        <v>8666</v>
      </c>
      <c r="F140" s="323">
        <v>3841</v>
      </c>
      <c r="G140" s="315">
        <v>4825</v>
      </c>
      <c r="H140" s="315"/>
      <c r="I140" s="315">
        <v>12946</v>
      </c>
      <c r="J140" s="68"/>
    </row>
    <row r="141" spans="1:10" x14ac:dyDescent="0.2">
      <c r="A141" s="348" t="s">
        <v>534</v>
      </c>
      <c r="B141" s="348"/>
      <c r="C141" s="348"/>
      <c r="D141" s="348"/>
      <c r="E141" s="299">
        <f t="shared" si="4"/>
        <v>19035</v>
      </c>
      <c r="F141" s="323">
        <v>9411</v>
      </c>
      <c r="G141" s="315">
        <v>9624</v>
      </c>
      <c r="H141" s="315"/>
      <c r="I141" s="315">
        <v>27813</v>
      </c>
      <c r="J141" s="68"/>
    </row>
    <row r="142" spans="1:10" x14ac:dyDescent="0.2">
      <c r="A142" s="348" t="s">
        <v>535</v>
      </c>
      <c r="B142" s="348"/>
      <c r="C142" s="348"/>
      <c r="D142" s="348"/>
      <c r="E142" s="299">
        <f t="shared" si="4"/>
        <v>12553</v>
      </c>
      <c r="F142" s="323">
        <v>5945</v>
      </c>
      <c r="G142" s="315">
        <v>6608</v>
      </c>
      <c r="H142" s="315"/>
      <c r="I142" s="315">
        <v>7609</v>
      </c>
      <c r="J142" s="68"/>
    </row>
    <row r="143" spans="1:10" x14ac:dyDescent="0.2">
      <c r="A143" s="348" t="s">
        <v>536</v>
      </c>
      <c r="B143" s="348"/>
      <c r="C143" s="348"/>
      <c r="D143" s="348"/>
      <c r="E143" s="299">
        <f t="shared" si="4"/>
        <v>53389</v>
      </c>
      <c r="F143" s="323">
        <v>24808</v>
      </c>
      <c r="G143" s="315">
        <v>28581</v>
      </c>
      <c r="H143" s="315"/>
      <c r="I143" s="315">
        <v>108279</v>
      </c>
      <c r="J143" s="68"/>
    </row>
    <row r="144" spans="1:10" x14ac:dyDescent="0.2">
      <c r="A144" s="348" t="s">
        <v>537</v>
      </c>
      <c r="B144" s="348"/>
      <c r="C144" s="348"/>
      <c r="D144" s="348"/>
      <c r="E144" s="299">
        <f t="shared" si="4"/>
        <v>98586</v>
      </c>
      <c r="F144" s="323">
        <v>45404</v>
      </c>
      <c r="G144" s="315">
        <v>53182</v>
      </c>
      <c r="H144" s="315"/>
      <c r="I144" s="315">
        <v>104595</v>
      </c>
      <c r="J144" s="68"/>
    </row>
    <row r="145" spans="1:10" x14ac:dyDescent="0.2">
      <c r="A145" s="348" t="s">
        <v>538</v>
      </c>
      <c r="B145" s="348"/>
      <c r="C145" s="348"/>
      <c r="D145" s="348"/>
      <c r="E145" s="299">
        <f t="shared" si="4"/>
        <v>13972</v>
      </c>
      <c r="F145" s="323">
        <v>6501</v>
      </c>
      <c r="G145" s="315">
        <v>7471</v>
      </c>
      <c r="H145" s="315"/>
      <c r="I145" s="315">
        <v>6391</v>
      </c>
      <c r="J145" s="68"/>
    </row>
    <row r="146" spans="1:10" x14ac:dyDescent="0.2">
      <c r="A146" s="348" t="s">
        <v>539</v>
      </c>
      <c r="B146" s="348"/>
      <c r="C146" s="348"/>
      <c r="D146" s="348"/>
      <c r="E146" s="299">
        <f t="shared" si="4"/>
        <v>14052</v>
      </c>
      <c r="F146" s="323">
        <v>6484</v>
      </c>
      <c r="G146" s="315">
        <v>7568</v>
      </c>
      <c r="H146" s="315"/>
      <c r="I146" s="315">
        <v>7952</v>
      </c>
      <c r="J146" s="68"/>
    </row>
    <row r="147" spans="1:10" x14ac:dyDescent="0.2">
      <c r="A147" s="348" t="s">
        <v>540</v>
      </c>
      <c r="B147" s="348"/>
      <c r="C147" s="348"/>
      <c r="D147" s="348"/>
      <c r="E147" s="299">
        <f t="shared" si="4"/>
        <v>48433</v>
      </c>
      <c r="F147" s="323">
        <v>22591</v>
      </c>
      <c r="G147" s="315">
        <v>25842</v>
      </c>
      <c r="H147" s="315"/>
      <c r="I147" s="315">
        <v>42002</v>
      </c>
      <c r="J147" s="68"/>
    </row>
    <row r="148" spans="1:10" x14ac:dyDescent="0.2">
      <c r="A148" s="348" t="s">
        <v>541</v>
      </c>
      <c r="B148" s="348"/>
      <c r="C148" s="348"/>
      <c r="D148" s="348"/>
      <c r="E148" s="299">
        <f t="shared" si="4"/>
        <v>14564</v>
      </c>
      <c r="F148" s="323">
        <v>6911</v>
      </c>
      <c r="G148" s="315">
        <v>7653</v>
      </c>
      <c r="H148" s="315"/>
      <c r="I148" s="315">
        <v>24687</v>
      </c>
      <c r="J148" s="68"/>
    </row>
    <row r="149" spans="1:10" x14ac:dyDescent="0.2">
      <c r="A149" s="348" t="s">
        <v>542</v>
      </c>
      <c r="B149" s="348"/>
      <c r="C149" s="348"/>
      <c r="D149" s="348"/>
      <c r="E149" s="299">
        <f t="shared" si="4"/>
        <v>32652</v>
      </c>
      <c r="F149" s="323">
        <v>15058</v>
      </c>
      <c r="G149" s="315">
        <v>17594</v>
      </c>
      <c r="H149" s="315"/>
      <c r="I149" s="315">
        <v>29973</v>
      </c>
      <c r="J149" s="68"/>
    </row>
    <row r="150" spans="1:10" x14ac:dyDescent="0.2">
      <c r="A150" s="348" t="s">
        <v>543</v>
      </c>
      <c r="B150" s="348"/>
      <c r="C150" s="348"/>
      <c r="D150" s="348"/>
      <c r="E150" s="299">
        <f t="shared" si="4"/>
        <v>57754</v>
      </c>
      <c r="F150" s="323">
        <v>24365</v>
      </c>
      <c r="G150" s="315">
        <v>33389</v>
      </c>
      <c r="H150" s="315"/>
      <c r="I150" s="315">
        <v>56812</v>
      </c>
      <c r="J150" s="68"/>
    </row>
    <row r="151" spans="1:10" x14ac:dyDescent="0.2">
      <c r="A151" s="348" t="s">
        <v>544</v>
      </c>
      <c r="B151" s="348"/>
      <c r="C151" s="348"/>
      <c r="D151" s="348"/>
      <c r="E151" s="299">
        <f t="shared" si="4"/>
        <v>20191</v>
      </c>
      <c r="F151" s="323">
        <v>9147</v>
      </c>
      <c r="G151" s="315">
        <v>11044</v>
      </c>
      <c r="H151" s="315"/>
      <c r="I151" s="315">
        <v>32710</v>
      </c>
      <c r="J151" s="68"/>
    </row>
    <row r="152" spans="1:10" x14ac:dyDescent="0.2">
      <c r="A152" s="348" t="s">
        <v>545</v>
      </c>
      <c r="B152" s="348"/>
      <c r="C152" s="348"/>
      <c r="D152" s="348"/>
      <c r="E152" s="299">
        <f t="shared" si="4"/>
        <v>10542</v>
      </c>
      <c r="F152" s="323">
        <v>4950</v>
      </c>
      <c r="G152" s="315">
        <v>5592</v>
      </c>
      <c r="H152" s="315"/>
      <c r="I152" s="315">
        <v>4978</v>
      </c>
      <c r="J152" s="68"/>
    </row>
    <row r="153" spans="1:10" x14ac:dyDescent="0.2">
      <c r="A153" s="348" t="s">
        <v>546</v>
      </c>
      <c r="B153" s="348"/>
      <c r="C153" s="348"/>
      <c r="D153" s="348"/>
      <c r="E153" s="299">
        <f t="shared" si="4"/>
        <v>12033</v>
      </c>
      <c r="F153" s="323">
        <v>5590</v>
      </c>
      <c r="G153" s="315">
        <v>6443</v>
      </c>
      <c r="H153" s="315"/>
      <c r="I153" s="315">
        <v>10967</v>
      </c>
      <c r="J153" s="68"/>
    </row>
    <row r="154" spans="1:10" x14ac:dyDescent="0.2">
      <c r="A154" s="348" t="s">
        <v>547</v>
      </c>
      <c r="B154" s="348"/>
      <c r="C154" s="348"/>
      <c r="D154" s="348"/>
      <c r="E154" s="299">
        <f t="shared" si="4"/>
        <v>4586</v>
      </c>
      <c r="F154" s="323">
        <v>2103</v>
      </c>
      <c r="G154" s="315">
        <v>2483</v>
      </c>
      <c r="H154" s="315"/>
      <c r="I154" s="315">
        <v>22767</v>
      </c>
      <c r="J154" s="68"/>
    </row>
    <row r="155" spans="1:10" x14ac:dyDescent="0.2">
      <c r="A155" s="348" t="s">
        <v>548</v>
      </c>
      <c r="B155" s="348"/>
      <c r="C155" s="348"/>
      <c r="D155" s="348"/>
      <c r="E155" s="299">
        <f t="shared" si="4"/>
        <v>15651</v>
      </c>
      <c r="F155" s="323">
        <v>6756</v>
      </c>
      <c r="G155" s="315">
        <v>8895</v>
      </c>
      <c r="H155" s="315"/>
      <c r="I155" s="315">
        <v>21503</v>
      </c>
      <c r="J155" s="68"/>
    </row>
    <row r="156" spans="1:10" x14ac:dyDescent="0.2">
      <c r="A156" s="348" t="s">
        <v>549</v>
      </c>
      <c r="B156" s="348"/>
      <c r="C156" s="348"/>
      <c r="D156" s="348"/>
      <c r="E156" s="299">
        <f t="shared" si="4"/>
        <v>3106</v>
      </c>
      <c r="F156" s="323">
        <v>1413</v>
      </c>
      <c r="G156" s="315">
        <v>1693</v>
      </c>
      <c r="H156" s="315"/>
      <c r="I156" s="315">
        <v>5167</v>
      </c>
      <c r="J156" s="68"/>
    </row>
    <row r="157" spans="1:10" x14ac:dyDescent="0.2">
      <c r="A157" s="348" t="s">
        <v>550</v>
      </c>
      <c r="B157" s="348"/>
      <c r="C157" s="348"/>
      <c r="D157" s="348"/>
      <c r="E157" s="299">
        <f t="shared" ref="E157:E179" si="5">SUM(F157:G157)</f>
        <v>2472</v>
      </c>
      <c r="F157" s="323">
        <v>1166</v>
      </c>
      <c r="G157" s="315">
        <v>1306</v>
      </c>
      <c r="H157" s="315"/>
      <c r="I157" s="315">
        <v>10700</v>
      </c>
      <c r="J157" s="68"/>
    </row>
    <row r="158" spans="1:10" x14ac:dyDescent="0.2">
      <c r="A158" s="348" t="s">
        <v>551</v>
      </c>
      <c r="B158" s="348"/>
      <c r="C158" s="348"/>
      <c r="D158" s="348"/>
      <c r="E158" s="299">
        <f t="shared" si="5"/>
        <v>112144</v>
      </c>
      <c r="F158" s="323">
        <v>51832</v>
      </c>
      <c r="G158" s="315">
        <v>60312</v>
      </c>
      <c r="H158" s="315"/>
      <c r="I158" s="315">
        <v>83038</v>
      </c>
      <c r="J158" s="68"/>
    </row>
    <row r="159" spans="1:10" x14ac:dyDescent="0.2">
      <c r="A159" s="348" t="s">
        <v>552</v>
      </c>
      <c r="B159" s="348"/>
      <c r="C159" s="348"/>
      <c r="D159" s="348"/>
      <c r="E159" s="299">
        <f t="shared" si="5"/>
        <v>22648</v>
      </c>
      <c r="F159" s="323">
        <v>10570</v>
      </c>
      <c r="G159" s="315">
        <v>12078</v>
      </c>
      <c r="H159" s="315"/>
      <c r="I159" s="315">
        <v>14991</v>
      </c>
      <c r="J159" s="68"/>
    </row>
    <row r="160" spans="1:10" x14ac:dyDescent="0.2">
      <c r="A160" s="348" t="s">
        <v>553</v>
      </c>
      <c r="B160" s="348"/>
      <c r="C160" s="348"/>
      <c r="D160" s="348"/>
      <c r="E160" s="299">
        <f t="shared" si="5"/>
        <v>17638</v>
      </c>
      <c r="F160" s="323">
        <v>8108</v>
      </c>
      <c r="G160" s="315">
        <v>9530</v>
      </c>
      <c r="H160" s="315"/>
      <c r="I160" s="315">
        <v>7933</v>
      </c>
      <c r="J160" s="68"/>
    </row>
    <row r="161" spans="1:10" x14ac:dyDescent="0.2">
      <c r="A161" s="348" t="s">
        <v>554</v>
      </c>
      <c r="B161" s="348"/>
      <c r="C161" s="348"/>
      <c r="D161" s="348"/>
      <c r="E161" s="299">
        <f t="shared" si="5"/>
        <v>9734</v>
      </c>
      <c r="F161" s="323">
        <v>4561</v>
      </c>
      <c r="G161" s="315">
        <v>5173</v>
      </c>
      <c r="H161" s="315"/>
      <c r="I161" s="315">
        <v>2565</v>
      </c>
      <c r="J161" s="68"/>
    </row>
    <row r="162" spans="1:10" x14ac:dyDescent="0.2">
      <c r="A162" s="348" t="s">
        <v>555</v>
      </c>
      <c r="B162" s="348"/>
      <c r="C162" s="348"/>
      <c r="D162" s="348"/>
      <c r="E162" s="299">
        <f t="shared" si="5"/>
        <v>42593</v>
      </c>
      <c r="F162" s="323">
        <v>19451</v>
      </c>
      <c r="G162" s="315">
        <v>23142</v>
      </c>
      <c r="H162" s="315"/>
      <c r="I162" s="315">
        <v>56186</v>
      </c>
      <c r="J162" s="68"/>
    </row>
    <row r="163" spans="1:10" x14ac:dyDescent="0.2">
      <c r="A163" s="348" t="s">
        <v>556</v>
      </c>
      <c r="B163" s="348"/>
      <c r="C163" s="348"/>
      <c r="D163" s="348"/>
      <c r="E163" s="299">
        <f t="shared" si="5"/>
        <v>18714</v>
      </c>
      <c r="F163" s="323">
        <v>8621</v>
      </c>
      <c r="G163" s="315">
        <v>10093</v>
      </c>
      <c r="H163" s="315"/>
      <c r="I163" s="315">
        <v>14808</v>
      </c>
      <c r="J163" s="68"/>
    </row>
    <row r="164" spans="1:10" x14ac:dyDescent="0.2">
      <c r="A164" s="348" t="s">
        <v>667</v>
      </c>
      <c r="B164" s="348"/>
      <c r="C164" s="348"/>
      <c r="D164" s="348"/>
      <c r="E164" s="299">
        <f t="shared" si="5"/>
        <v>3120</v>
      </c>
      <c r="F164" s="323">
        <v>1506</v>
      </c>
      <c r="G164" s="315">
        <v>1614</v>
      </c>
      <c r="H164" s="315"/>
      <c r="I164" s="315">
        <v>1795</v>
      </c>
      <c r="J164" s="68"/>
    </row>
    <row r="165" spans="1:10" x14ac:dyDescent="0.2">
      <c r="A165" s="348" t="s">
        <v>668</v>
      </c>
      <c r="B165" s="348"/>
      <c r="C165" s="348"/>
      <c r="D165" s="348"/>
      <c r="E165" s="299">
        <f t="shared" si="5"/>
        <v>7652</v>
      </c>
      <c r="F165" s="323">
        <v>3443</v>
      </c>
      <c r="G165" s="315">
        <v>4209</v>
      </c>
      <c r="H165" s="315"/>
      <c r="I165" s="315">
        <v>2294</v>
      </c>
      <c r="J165" s="68"/>
    </row>
    <row r="166" spans="1:10" x14ac:dyDescent="0.2">
      <c r="A166" s="348" t="s">
        <v>559</v>
      </c>
      <c r="B166" s="348"/>
      <c r="C166" s="348"/>
      <c r="D166" s="348"/>
      <c r="E166" s="299">
        <f t="shared" si="5"/>
        <v>18375</v>
      </c>
      <c r="F166" s="323">
        <v>8716</v>
      </c>
      <c r="G166" s="315">
        <v>9659</v>
      </c>
      <c r="H166" s="315"/>
      <c r="I166" s="315">
        <v>31914</v>
      </c>
      <c r="J166" s="68"/>
    </row>
    <row r="167" spans="1:10" x14ac:dyDescent="0.2">
      <c r="A167" s="348" t="s">
        <v>560</v>
      </c>
      <c r="B167" s="348"/>
      <c r="C167" s="348"/>
      <c r="D167" s="348"/>
      <c r="E167" s="299">
        <f t="shared" si="5"/>
        <v>18164</v>
      </c>
      <c r="F167" s="323">
        <v>8414</v>
      </c>
      <c r="G167" s="315">
        <v>9750</v>
      </c>
      <c r="H167" s="315"/>
      <c r="I167" s="315">
        <v>12029</v>
      </c>
      <c r="J167" s="68"/>
    </row>
    <row r="168" spans="1:10" x14ac:dyDescent="0.2">
      <c r="A168" s="348" t="s">
        <v>561</v>
      </c>
      <c r="B168" s="348"/>
      <c r="C168" s="348"/>
      <c r="D168" s="348"/>
      <c r="E168" s="299">
        <f t="shared" si="5"/>
        <v>30109</v>
      </c>
      <c r="F168" s="323">
        <v>14433</v>
      </c>
      <c r="G168" s="315">
        <v>15676</v>
      </c>
      <c r="H168" s="315"/>
      <c r="I168" s="315">
        <v>26083</v>
      </c>
      <c r="J168" s="68"/>
    </row>
    <row r="169" spans="1:10" x14ac:dyDescent="0.2">
      <c r="A169" s="348" t="s">
        <v>562</v>
      </c>
      <c r="B169" s="348"/>
      <c r="C169" s="348"/>
      <c r="D169" s="348"/>
      <c r="E169" s="299">
        <f t="shared" si="5"/>
        <v>9028</v>
      </c>
      <c r="F169" s="323">
        <v>4389</v>
      </c>
      <c r="G169" s="315">
        <v>4639</v>
      </c>
      <c r="H169" s="315"/>
      <c r="I169" s="315">
        <v>10664</v>
      </c>
      <c r="J169" s="68"/>
    </row>
    <row r="170" spans="1:10" x14ac:dyDescent="0.2">
      <c r="A170" s="348" t="s">
        <v>563</v>
      </c>
      <c r="B170" s="348"/>
      <c r="C170" s="348"/>
      <c r="D170" s="348"/>
      <c r="E170" s="299">
        <f t="shared" si="5"/>
        <v>17047</v>
      </c>
      <c r="F170" s="323">
        <v>8243</v>
      </c>
      <c r="G170" s="315">
        <v>8804</v>
      </c>
      <c r="H170" s="315"/>
      <c r="I170" s="315">
        <v>25769</v>
      </c>
      <c r="J170" s="68"/>
    </row>
    <row r="171" spans="1:10" x14ac:dyDescent="0.2">
      <c r="A171" s="348" t="s">
        <v>564</v>
      </c>
      <c r="B171" s="348"/>
      <c r="C171" s="348"/>
      <c r="D171" s="348"/>
      <c r="E171" s="299">
        <f t="shared" si="5"/>
        <v>7413</v>
      </c>
      <c r="F171" s="323">
        <v>3630</v>
      </c>
      <c r="G171" s="315">
        <v>3783</v>
      </c>
      <c r="H171" s="315"/>
      <c r="I171" s="315">
        <v>8022</v>
      </c>
      <c r="J171" s="68"/>
    </row>
    <row r="172" spans="1:10" x14ac:dyDescent="0.2">
      <c r="A172" s="348" t="s">
        <v>565</v>
      </c>
      <c r="B172" s="348"/>
      <c r="C172" s="348"/>
      <c r="D172" s="348"/>
      <c r="E172" s="299">
        <f t="shared" si="5"/>
        <v>4549</v>
      </c>
      <c r="F172" s="323">
        <v>2116</v>
      </c>
      <c r="G172" s="315">
        <v>2433</v>
      </c>
      <c r="H172" s="315"/>
      <c r="I172" s="315">
        <v>7829</v>
      </c>
      <c r="J172" s="68"/>
    </row>
    <row r="173" spans="1:10" x14ac:dyDescent="0.2">
      <c r="A173" s="348" t="s">
        <v>566</v>
      </c>
      <c r="B173" s="348"/>
      <c r="C173" s="348"/>
      <c r="D173" s="348"/>
      <c r="E173" s="299">
        <f t="shared" si="5"/>
        <v>10078</v>
      </c>
      <c r="F173" s="323">
        <v>4858</v>
      </c>
      <c r="G173" s="315">
        <v>5220</v>
      </c>
      <c r="H173" s="315"/>
      <c r="I173" s="315">
        <v>13837</v>
      </c>
      <c r="J173" s="68"/>
    </row>
    <row r="174" spans="1:10" x14ac:dyDescent="0.2">
      <c r="A174" s="348" t="s">
        <v>567</v>
      </c>
      <c r="B174" s="348"/>
      <c r="C174" s="348"/>
      <c r="D174" s="348"/>
      <c r="E174" s="299">
        <f t="shared" si="5"/>
        <v>77678</v>
      </c>
      <c r="F174" s="323">
        <v>36764</v>
      </c>
      <c r="G174" s="315">
        <v>40914</v>
      </c>
      <c r="H174" s="315"/>
      <c r="I174" s="315">
        <v>51319</v>
      </c>
      <c r="J174" s="68"/>
    </row>
    <row r="175" spans="1:10" x14ac:dyDescent="0.2">
      <c r="A175" s="348" t="s">
        <v>568</v>
      </c>
      <c r="B175" s="348"/>
      <c r="C175" s="348"/>
      <c r="D175" s="348"/>
      <c r="E175" s="299">
        <f t="shared" si="5"/>
        <v>11629</v>
      </c>
      <c r="F175" s="323">
        <v>5492</v>
      </c>
      <c r="G175" s="315">
        <v>6137</v>
      </c>
      <c r="H175" s="315"/>
      <c r="I175" s="315">
        <v>3303</v>
      </c>
      <c r="J175" s="68"/>
    </row>
    <row r="176" spans="1:10" x14ac:dyDescent="0.2">
      <c r="A176" s="348" t="s">
        <v>569</v>
      </c>
      <c r="B176" s="348"/>
      <c r="C176" s="348"/>
      <c r="D176" s="348"/>
      <c r="E176" s="299">
        <f t="shared" si="5"/>
        <v>4975</v>
      </c>
      <c r="F176" s="323">
        <v>2472</v>
      </c>
      <c r="G176" s="315">
        <v>2503</v>
      </c>
      <c r="H176" s="315"/>
      <c r="I176" s="315">
        <v>6660</v>
      </c>
      <c r="J176" s="68"/>
    </row>
    <row r="177" spans="1:10" x14ac:dyDescent="0.2">
      <c r="A177" s="348" t="s">
        <v>570</v>
      </c>
      <c r="B177" s="348"/>
      <c r="C177" s="348"/>
      <c r="D177" s="348"/>
      <c r="E177" s="299">
        <f t="shared" si="5"/>
        <v>17982</v>
      </c>
      <c r="F177" s="323">
        <v>8457</v>
      </c>
      <c r="G177" s="315">
        <v>9525</v>
      </c>
      <c r="H177" s="315"/>
      <c r="I177" s="315">
        <v>4844</v>
      </c>
      <c r="J177" s="68"/>
    </row>
    <row r="178" spans="1:10" x14ac:dyDescent="0.2">
      <c r="A178" s="348" t="s">
        <v>571</v>
      </c>
      <c r="B178" s="348"/>
      <c r="C178" s="348"/>
      <c r="D178" s="348"/>
      <c r="E178" s="299">
        <f t="shared" si="5"/>
        <v>23458</v>
      </c>
      <c r="F178" s="323">
        <v>10980</v>
      </c>
      <c r="G178" s="315">
        <v>12478</v>
      </c>
      <c r="H178" s="315"/>
      <c r="I178" s="315">
        <v>34733</v>
      </c>
      <c r="J178" s="68"/>
    </row>
    <row r="179" spans="1:10" x14ac:dyDescent="0.2">
      <c r="A179" s="348" t="s">
        <v>572</v>
      </c>
      <c r="B179" s="348"/>
      <c r="C179" s="348"/>
      <c r="D179" s="348"/>
      <c r="E179" s="299">
        <f t="shared" si="5"/>
        <v>29691</v>
      </c>
      <c r="F179" s="323">
        <v>14262</v>
      </c>
      <c r="G179" s="315">
        <v>15429</v>
      </c>
      <c r="H179" s="315"/>
      <c r="I179" s="315">
        <v>20650</v>
      </c>
      <c r="J179" s="68"/>
    </row>
    <row r="180" spans="1:10" x14ac:dyDescent="0.2">
      <c r="A180" s="348" t="s">
        <v>573</v>
      </c>
      <c r="B180" s="348"/>
      <c r="C180" s="348"/>
      <c r="D180" s="348"/>
      <c r="E180" s="299">
        <f>SUM(F180:G180)</f>
        <v>5475</v>
      </c>
      <c r="F180" s="323">
        <v>2622</v>
      </c>
      <c r="G180" s="315">
        <v>2853</v>
      </c>
      <c r="H180" s="315"/>
      <c r="I180" s="315">
        <v>2803</v>
      </c>
      <c r="J180" s="68"/>
    </row>
    <row r="181" spans="1:10" x14ac:dyDescent="0.2">
      <c r="A181" s="348" t="s">
        <v>574</v>
      </c>
      <c r="B181" s="348"/>
      <c r="C181" s="348"/>
      <c r="D181" s="348"/>
      <c r="E181" s="299">
        <f t="shared" ref="E181:E225" si="6">SUM(F181:G181)</f>
        <v>4808</v>
      </c>
      <c r="F181" s="323">
        <v>2300</v>
      </c>
      <c r="G181" s="315">
        <v>2508</v>
      </c>
      <c r="H181" s="315"/>
      <c r="I181" s="315">
        <v>3007</v>
      </c>
      <c r="J181" s="68"/>
    </row>
    <row r="182" spans="1:10" x14ac:dyDescent="0.2">
      <c r="A182" s="348" t="s">
        <v>575</v>
      </c>
      <c r="B182" s="348"/>
      <c r="C182" s="348"/>
      <c r="D182" s="348"/>
      <c r="E182" s="299">
        <f t="shared" si="6"/>
        <v>13202</v>
      </c>
      <c r="F182" s="323">
        <v>6207</v>
      </c>
      <c r="G182" s="315">
        <v>6995</v>
      </c>
      <c r="H182" s="315"/>
      <c r="I182" s="315">
        <v>32704</v>
      </c>
      <c r="J182" s="68"/>
    </row>
    <row r="183" spans="1:10" x14ac:dyDescent="0.2">
      <c r="A183" s="348" t="s">
        <v>576</v>
      </c>
      <c r="B183" s="348"/>
      <c r="C183" s="348"/>
      <c r="D183" s="348"/>
      <c r="E183" s="299">
        <f t="shared" si="6"/>
        <v>7133</v>
      </c>
      <c r="F183" s="323">
        <v>3498</v>
      </c>
      <c r="G183" s="315">
        <v>3635</v>
      </c>
      <c r="H183" s="315"/>
      <c r="I183" s="315">
        <v>9539</v>
      </c>
      <c r="J183" s="68"/>
    </row>
    <row r="184" spans="1:10" x14ac:dyDescent="0.2">
      <c r="A184" s="348" t="s">
        <v>577</v>
      </c>
      <c r="B184" s="348"/>
      <c r="C184" s="348"/>
      <c r="D184" s="348"/>
      <c r="E184" s="299">
        <f t="shared" si="6"/>
        <v>7773</v>
      </c>
      <c r="F184" s="323">
        <v>3787</v>
      </c>
      <c r="G184" s="315">
        <v>3986</v>
      </c>
      <c r="H184" s="315"/>
      <c r="I184" s="315">
        <v>8669</v>
      </c>
      <c r="J184" s="68"/>
    </row>
    <row r="185" spans="1:10" x14ac:dyDescent="0.2">
      <c r="A185" s="348" t="s">
        <v>578</v>
      </c>
      <c r="B185" s="348"/>
      <c r="C185" s="348"/>
      <c r="D185" s="348"/>
      <c r="E185" s="299">
        <f t="shared" si="6"/>
        <v>10459</v>
      </c>
      <c r="F185" s="323">
        <v>4984</v>
      </c>
      <c r="G185" s="315">
        <v>5475</v>
      </c>
      <c r="H185" s="315"/>
      <c r="I185" s="315">
        <v>19674</v>
      </c>
      <c r="J185" s="68"/>
    </row>
    <row r="186" spans="1:10" x14ac:dyDescent="0.2">
      <c r="A186" s="348" t="s">
        <v>579</v>
      </c>
      <c r="B186" s="348"/>
      <c r="C186" s="348"/>
      <c r="D186" s="348"/>
      <c r="E186" s="299">
        <f t="shared" si="6"/>
        <v>12112</v>
      </c>
      <c r="F186" s="323">
        <v>5749</v>
      </c>
      <c r="G186" s="315">
        <v>6363</v>
      </c>
      <c r="H186" s="315"/>
      <c r="I186" s="315">
        <v>20814</v>
      </c>
      <c r="J186" s="68"/>
    </row>
    <row r="187" spans="1:10" x14ac:dyDescent="0.2">
      <c r="A187" s="348" t="s">
        <v>580</v>
      </c>
      <c r="B187" s="348"/>
      <c r="C187" s="348"/>
      <c r="D187" s="348"/>
      <c r="E187" s="299">
        <f t="shared" si="6"/>
        <v>8776</v>
      </c>
      <c r="F187" s="323">
        <v>4199</v>
      </c>
      <c r="G187" s="315">
        <v>4577</v>
      </c>
      <c r="H187" s="315"/>
      <c r="I187" s="315">
        <v>4853</v>
      </c>
      <c r="J187" s="68"/>
    </row>
    <row r="188" spans="1:10" x14ac:dyDescent="0.2">
      <c r="A188" s="348" t="s">
        <v>581</v>
      </c>
      <c r="B188" s="348"/>
      <c r="C188" s="348"/>
      <c r="D188" s="348"/>
      <c r="E188" s="299">
        <f t="shared" si="6"/>
        <v>4263</v>
      </c>
      <c r="F188" s="323">
        <v>1961</v>
      </c>
      <c r="G188" s="315">
        <v>2302</v>
      </c>
      <c r="H188" s="315"/>
      <c r="I188" s="315">
        <v>13</v>
      </c>
      <c r="J188" s="68"/>
    </row>
    <row r="189" spans="1:10" x14ac:dyDescent="0.2">
      <c r="A189" s="348" t="s">
        <v>582</v>
      </c>
      <c r="B189" s="348"/>
      <c r="C189" s="348"/>
      <c r="D189" s="348"/>
      <c r="E189" s="299">
        <f t="shared" si="6"/>
        <v>13499</v>
      </c>
      <c r="F189" s="323">
        <v>6365</v>
      </c>
      <c r="G189" s="315">
        <v>7134</v>
      </c>
      <c r="H189" s="315"/>
      <c r="I189" s="315">
        <v>11347</v>
      </c>
      <c r="J189" s="68"/>
    </row>
    <row r="190" spans="1:10" x14ac:dyDescent="0.2">
      <c r="A190" s="348" t="s">
        <v>583</v>
      </c>
      <c r="B190" s="348"/>
      <c r="C190" s="348"/>
      <c r="D190" s="348"/>
      <c r="E190" s="299">
        <f t="shared" si="6"/>
        <v>41982</v>
      </c>
      <c r="F190" s="323">
        <v>19953</v>
      </c>
      <c r="G190" s="315">
        <v>22029</v>
      </c>
      <c r="H190" s="315"/>
      <c r="I190" s="315">
        <v>22028</v>
      </c>
      <c r="J190" s="68"/>
    </row>
    <row r="191" spans="1:10" x14ac:dyDescent="0.2">
      <c r="A191" s="348" t="s">
        <v>584</v>
      </c>
      <c r="B191" s="348"/>
      <c r="C191" s="348"/>
      <c r="D191" s="348"/>
      <c r="E191" s="299">
        <f t="shared" si="6"/>
        <v>51549</v>
      </c>
      <c r="F191" s="323">
        <v>23034</v>
      </c>
      <c r="G191" s="315">
        <v>28515</v>
      </c>
      <c r="H191" s="315"/>
      <c r="I191" s="315">
        <v>69963</v>
      </c>
      <c r="J191" s="68"/>
    </row>
    <row r="192" spans="1:10" x14ac:dyDescent="0.2">
      <c r="A192" s="348" t="s">
        <v>585</v>
      </c>
      <c r="B192" s="348"/>
      <c r="C192" s="348"/>
      <c r="D192" s="348"/>
      <c r="E192" s="299">
        <f t="shared" si="6"/>
        <v>51762</v>
      </c>
      <c r="F192" s="323">
        <v>23761</v>
      </c>
      <c r="G192" s="315">
        <v>28001</v>
      </c>
      <c r="H192" s="315"/>
      <c r="I192" s="315">
        <v>70249</v>
      </c>
      <c r="J192" s="68"/>
    </row>
    <row r="193" spans="1:10" x14ac:dyDescent="0.2">
      <c r="A193" s="348" t="s">
        <v>586</v>
      </c>
      <c r="B193" s="348"/>
      <c r="C193" s="348"/>
      <c r="D193" s="348"/>
      <c r="E193" s="299">
        <f t="shared" si="6"/>
        <v>10176</v>
      </c>
      <c r="F193" s="323">
        <v>4955</v>
      </c>
      <c r="G193" s="315">
        <v>5221</v>
      </c>
      <c r="H193" s="315"/>
      <c r="I193" s="315">
        <v>10113</v>
      </c>
      <c r="J193" s="68"/>
    </row>
    <row r="194" spans="1:10" x14ac:dyDescent="0.2">
      <c r="A194" s="348" t="s">
        <v>587</v>
      </c>
      <c r="B194" s="348"/>
      <c r="C194" s="348"/>
      <c r="D194" s="348"/>
      <c r="E194" s="299">
        <f t="shared" si="6"/>
        <v>3232</v>
      </c>
      <c r="F194" s="323">
        <v>1466</v>
      </c>
      <c r="G194" s="315">
        <v>1766</v>
      </c>
      <c r="H194" s="315"/>
      <c r="I194" s="315">
        <v>4590</v>
      </c>
      <c r="J194" s="68"/>
    </row>
    <row r="195" spans="1:10" x14ac:dyDescent="0.2">
      <c r="A195" s="348" t="s">
        <v>588</v>
      </c>
      <c r="B195" s="348"/>
      <c r="C195" s="348"/>
      <c r="D195" s="348"/>
      <c r="E195" s="299">
        <f t="shared" si="6"/>
        <v>9182</v>
      </c>
      <c r="F195" s="323">
        <v>4491</v>
      </c>
      <c r="G195" s="315">
        <v>4691</v>
      </c>
      <c r="H195" s="315"/>
      <c r="I195" s="315">
        <v>17781</v>
      </c>
      <c r="J195" s="68"/>
    </row>
    <row r="196" spans="1:10" x14ac:dyDescent="0.2">
      <c r="A196" s="348" t="s">
        <v>589</v>
      </c>
      <c r="B196" s="348"/>
      <c r="C196" s="348"/>
      <c r="D196" s="348"/>
      <c r="E196" s="299">
        <f t="shared" si="6"/>
        <v>10292</v>
      </c>
      <c r="F196" s="323">
        <v>4743</v>
      </c>
      <c r="G196" s="315">
        <v>5549</v>
      </c>
      <c r="H196" s="315"/>
      <c r="I196" s="315">
        <v>6555</v>
      </c>
      <c r="J196" s="68"/>
    </row>
    <row r="197" spans="1:10" x14ac:dyDescent="0.2">
      <c r="A197" s="348" t="s">
        <v>590</v>
      </c>
      <c r="B197" s="348"/>
      <c r="C197" s="348"/>
      <c r="D197" s="348"/>
      <c r="E197" s="299">
        <f t="shared" si="6"/>
        <v>3171</v>
      </c>
      <c r="F197" s="323">
        <v>1493</v>
      </c>
      <c r="G197" s="315">
        <v>1678</v>
      </c>
      <c r="H197" s="315"/>
      <c r="I197" s="315">
        <v>2332</v>
      </c>
      <c r="J197" s="68"/>
    </row>
    <row r="198" spans="1:10" x14ac:dyDescent="0.2">
      <c r="A198" s="348" t="s">
        <v>591</v>
      </c>
      <c r="B198" s="348"/>
      <c r="C198" s="348"/>
      <c r="D198" s="348"/>
      <c r="E198" s="299">
        <f t="shared" si="6"/>
        <v>29941</v>
      </c>
      <c r="F198" s="323">
        <v>13909</v>
      </c>
      <c r="G198" s="315">
        <v>16032</v>
      </c>
      <c r="H198" s="315"/>
      <c r="I198" s="315">
        <v>26337</v>
      </c>
      <c r="J198" s="68"/>
    </row>
    <row r="199" spans="1:10" x14ac:dyDescent="0.2">
      <c r="A199" s="348" t="s">
        <v>592</v>
      </c>
      <c r="B199" s="348"/>
      <c r="C199" s="348"/>
      <c r="D199" s="348"/>
      <c r="E199" s="299">
        <f t="shared" si="6"/>
        <v>10447</v>
      </c>
      <c r="F199" s="323">
        <v>4781</v>
      </c>
      <c r="G199" s="315">
        <v>5666</v>
      </c>
      <c r="H199" s="315"/>
      <c r="I199" s="315">
        <v>12181</v>
      </c>
      <c r="J199" s="68"/>
    </row>
    <row r="200" spans="1:10" x14ac:dyDescent="0.2">
      <c r="A200" s="348" t="s">
        <v>593</v>
      </c>
      <c r="B200" s="348"/>
      <c r="C200" s="348"/>
      <c r="D200" s="348"/>
      <c r="E200" s="299">
        <f t="shared" si="6"/>
        <v>12556</v>
      </c>
      <c r="F200" s="323">
        <v>6093</v>
      </c>
      <c r="G200" s="315">
        <v>6463</v>
      </c>
      <c r="H200" s="315"/>
      <c r="I200" s="315">
        <v>21289</v>
      </c>
      <c r="J200" s="68"/>
    </row>
    <row r="201" spans="1:10" x14ac:dyDescent="0.2">
      <c r="A201" s="348" t="s">
        <v>594</v>
      </c>
      <c r="B201" s="348"/>
      <c r="C201" s="348"/>
      <c r="D201" s="348"/>
      <c r="E201" s="299">
        <f t="shared" si="6"/>
        <v>39315</v>
      </c>
      <c r="F201" s="323">
        <v>18073</v>
      </c>
      <c r="G201" s="315">
        <v>21242</v>
      </c>
      <c r="H201" s="315"/>
      <c r="I201" s="315">
        <v>11016</v>
      </c>
      <c r="J201" s="68"/>
    </row>
    <row r="202" spans="1:10" x14ac:dyDescent="0.2">
      <c r="A202" s="348" t="s">
        <v>595</v>
      </c>
      <c r="B202" s="348"/>
      <c r="C202" s="348"/>
      <c r="D202" s="348"/>
      <c r="E202" s="299">
        <f t="shared" si="6"/>
        <v>6939</v>
      </c>
      <c r="F202" s="323">
        <v>3264</v>
      </c>
      <c r="G202" s="315">
        <v>3675</v>
      </c>
      <c r="H202" s="315"/>
      <c r="I202" s="315">
        <v>13258</v>
      </c>
      <c r="J202" s="68"/>
    </row>
    <row r="203" spans="1:10" x14ac:dyDescent="0.2">
      <c r="A203" s="348" t="s">
        <v>596</v>
      </c>
      <c r="B203" s="348"/>
      <c r="C203" s="348"/>
      <c r="D203" s="348"/>
      <c r="E203" s="299">
        <f t="shared" si="6"/>
        <v>3926</v>
      </c>
      <c r="F203" s="323">
        <v>1799</v>
      </c>
      <c r="G203" s="315">
        <v>2127</v>
      </c>
      <c r="H203" s="315"/>
      <c r="I203" s="315">
        <v>11498</v>
      </c>
      <c r="J203" s="68"/>
    </row>
    <row r="204" spans="1:10" x14ac:dyDescent="0.2">
      <c r="A204" s="348" t="s">
        <v>597</v>
      </c>
      <c r="B204" s="348"/>
      <c r="C204" s="348"/>
      <c r="D204" s="348"/>
      <c r="E204" s="299">
        <f t="shared" si="6"/>
        <v>4185</v>
      </c>
      <c r="F204" s="323">
        <v>1998</v>
      </c>
      <c r="G204" s="315">
        <v>2187</v>
      </c>
      <c r="H204" s="315"/>
      <c r="I204" s="315">
        <v>2133</v>
      </c>
      <c r="J204" s="68"/>
    </row>
    <row r="205" spans="1:10" x14ac:dyDescent="0.2">
      <c r="A205" s="348" t="s">
        <v>598</v>
      </c>
      <c r="B205" s="348"/>
      <c r="C205" s="348"/>
      <c r="D205" s="348"/>
      <c r="E205" s="299">
        <f t="shared" si="6"/>
        <v>5059</v>
      </c>
      <c r="F205" s="323">
        <v>2337</v>
      </c>
      <c r="G205" s="315">
        <v>2722</v>
      </c>
      <c r="H205" s="315"/>
      <c r="I205" s="315">
        <v>6445</v>
      </c>
      <c r="J205" s="68"/>
    </row>
    <row r="206" spans="1:10" x14ac:dyDescent="0.2">
      <c r="A206" s="348" t="s">
        <v>599</v>
      </c>
      <c r="B206" s="348"/>
      <c r="C206" s="348"/>
      <c r="D206" s="348"/>
      <c r="E206" s="299">
        <f t="shared" si="6"/>
        <v>13385</v>
      </c>
      <c r="F206" s="323">
        <v>6391</v>
      </c>
      <c r="G206" s="315">
        <v>6994</v>
      </c>
      <c r="H206" s="315"/>
      <c r="I206" s="315">
        <v>11099</v>
      </c>
      <c r="J206" s="68"/>
    </row>
    <row r="207" spans="1:10" x14ac:dyDescent="0.2">
      <c r="A207" s="348" t="s">
        <v>600</v>
      </c>
      <c r="B207" s="348"/>
      <c r="C207" s="348"/>
      <c r="D207" s="348"/>
      <c r="E207" s="299">
        <f t="shared" si="6"/>
        <v>23286</v>
      </c>
      <c r="F207" s="323">
        <v>10360</v>
      </c>
      <c r="G207" s="315">
        <v>12926</v>
      </c>
      <c r="H207" s="315"/>
      <c r="I207" s="315">
        <v>12132</v>
      </c>
      <c r="J207" s="68"/>
    </row>
    <row r="208" spans="1:10" x14ac:dyDescent="0.2">
      <c r="A208" s="348" t="s">
        <v>601</v>
      </c>
      <c r="B208" s="348"/>
      <c r="C208" s="348"/>
      <c r="D208" s="348"/>
      <c r="E208" s="299">
        <f t="shared" si="6"/>
        <v>57510</v>
      </c>
      <c r="F208" s="323">
        <v>25329</v>
      </c>
      <c r="G208" s="315">
        <v>32181</v>
      </c>
      <c r="H208" s="315"/>
      <c r="I208" s="315">
        <v>59523</v>
      </c>
      <c r="J208" s="68"/>
    </row>
    <row r="209" spans="1:10" x14ac:dyDescent="0.2">
      <c r="A209" s="348" t="s">
        <v>602</v>
      </c>
      <c r="B209" s="348"/>
      <c r="C209" s="348"/>
      <c r="D209" s="348"/>
      <c r="E209" s="299">
        <f t="shared" si="6"/>
        <v>1256</v>
      </c>
      <c r="F209" s="323">
        <v>572</v>
      </c>
      <c r="G209" s="315">
        <v>684</v>
      </c>
      <c r="H209" s="315"/>
      <c r="I209" s="315">
        <v>1887</v>
      </c>
      <c r="J209" s="68"/>
    </row>
    <row r="210" spans="1:10" x14ac:dyDescent="0.2">
      <c r="A210" s="348" t="s">
        <v>603</v>
      </c>
      <c r="B210" s="348"/>
      <c r="C210" s="348"/>
      <c r="D210" s="348"/>
      <c r="E210" s="299">
        <f t="shared" si="6"/>
        <v>9365</v>
      </c>
      <c r="F210" s="323">
        <v>4067</v>
      </c>
      <c r="G210" s="315">
        <v>5298</v>
      </c>
      <c r="H210" s="315"/>
      <c r="I210" s="315">
        <v>7813</v>
      </c>
      <c r="J210" s="68"/>
    </row>
    <row r="211" spans="1:10" x14ac:dyDescent="0.2">
      <c r="A211" s="348" t="s">
        <v>604</v>
      </c>
      <c r="B211" s="348"/>
      <c r="C211" s="348"/>
      <c r="D211" s="348"/>
      <c r="E211" s="299">
        <f t="shared" si="6"/>
        <v>24863</v>
      </c>
      <c r="F211" s="323">
        <v>12068</v>
      </c>
      <c r="G211" s="315">
        <v>12795</v>
      </c>
      <c r="H211" s="315"/>
      <c r="I211" s="315">
        <v>13480</v>
      </c>
      <c r="J211" s="68"/>
    </row>
    <row r="212" spans="1:10" x14ac:dyDescent="0.2">
      <c r="A212" s="348" t="s">
        <v>605</v>
      </c>
      <c r="B212" s="348"/>
      <c r="C212" s="348"/>
      <c r="D212" s="348"/>
      <c r="E212" s="299">
        <f t="shared" si="6"/>
        <v>13384</v>
      </c>
      <c r="F212" s="323">
        <v>6122</v>
      </c>
      <c r="G212" s="315">
        <v>7262</v>
      </c>
      <c r="H212" s="315"/>
      <c r="I212" s="315">
        <v>6910</v>
      </c>
      <c r="J212" s="68"/>
    </row>
    <row r="213" spans="1:10" x14ac:dyDescent="0.2">
      <c r="A213" s="348" t="s">
        <v>606</v>
      </c>
      <c r="B213" s="348"/>
      <c r="C213" s="348"/>
      <c r="D213" s="348"/>
      <c r="E213" s="299">
        <f t="shared" si="6"/>
        <v>165364</v>
      </c>
      <c r="F213" s="323">
        <v>69638</v>
      </c>
      <c r="G213" s="315">
        <v>95726</v>
      </c>
      <c r="H213" s="315"/>
      <c r="I213" s="315">
        <v>126510</v>
      </c>
      <c r="J213" s="68"/>
    </row>
    <row r="214" spans="1:10" x14ac:dyDescent="0.2">
      <c r="A214" s="348" t="s">
        <v>607</v>
      </c>
      <c r="B214" s="348"/>
      <c r="C214" s="348"/>
      <c r="D214" s="348"/>
      <c r="E214" s="299">
        <f t="shared" si="6"/>
        <v>9805</v>
      </c>
      <c r="F214" s="323">
        <v>4733</v>
      </c>
      <c r="G214" s="315">
        <v>5072</v>
      </c>
      <c r="H214" s="315"/>
      <c r="I214" s="315">
        <v>12067</v>
      </c>
      <c r="J214" s="68"/>
    </row>
    <row r="215" spans="1:10" x14ac:dyDescent="0.2">
      <c r="A215" s="348" t="s">
        <v>608</v>
      </c>
      <c r="B215" s="348"/>
      <c r="C215" s="348"/>
      <c r="D215" s="348"/>
      <c r="E215" s="299">
        <f t="shared" si="6"/>
        <v>159482</v>
      </c>
      <c r="F215" s="323">
        <v>69688</v>
      </c>
      <c r="G215" s="315">
        <v>89794</v>
      </c>
      <c r="H215" s="315"/>
      <c r="I215" s="315">
        <v>250013</v>
      </c>
      <c r="J215" s="68"/>
    </row>
    <row r="216" spans="1:10" x14ac:dyDescent="0.2">
      <c r="A216" s="348" t="s">
        <v>609</v>
      </c>
      <c r="B216" s="348"/>
      <c r="C216" s="348"/>
      <c r="D216" s="348"/>
      <c r="E216" s="299">
        <f t="shared" si="6"/>
        <v>25810</v>
      </c>
      <c r="F216" s="323">
        <v>12148</v>
      </c>
      <c r="G216" s="315">
        <v>13662</v>
      </c>
      <c r="H216" s="315"/>
      <c r="I216" s="315">
        <v>49038</v>
      </c>
      <c r="J216" s="68"/>
    </row>
    <row r="217" spans="1:10" x14ac:dyDescent="0.2">
      <c r="A217" s="348" t="s">
        <v>610</v>
      </c>
      <c r="B217" s="348"/>
      <c r="C217" s="348"/>
      <c r="D217" s="348"/>
      <c r="E217" s="299">
        <f t="shared" si="6"/>
        <v>5098</v>
      </c>
      <c r="F217" s="323">
        <v>2485</v>
      </c>
      <c r="G217" s="315">
        <v>2613</v>
      </c>
      <c r="H217" s="315"/>
      <c r="I217" s="315">
        <v>20954</v>
      </c>
      <c r="J217" s="68"/>
    </row>
    <row r="218" spans="1:10" x14ac:dyDescent="0.2">
      <c r="A218" s="348" t="s">
        <v>611</v>
      </c>
      <c r="B218" s="348"/>
      <c r="C218" s="348"/>
      <c r="D218" s="348"/>
      <c r="E218" s="299">
        <f t="shared" si="6"/>
        <v>9604</v>
      </c>
      <c r="F218" s="323">
        <v>4371</v>
      </c>
      <c r="G218" s="315">
        <v>5233</v>
      </c>
      <c r="H218" s="315"/>
      <c r="I218" s="315">
        <v>1941</v>
      </c>
      <c r="J218" s="68"/>
    </row>
    <row r="219" spans="1:10" x14ac:dyDescent="0.2">
      <c r="A219" s="348" t="s">
        <v>612</v>
      </c>
      <c r="B219" s="348"/>
      <c r="C219" s="348"/>
      <c r="D219" s="348"/>
      <c r="E219" s="299">
        <f t="shared" si="6"/>
        <v>9231</v>
      </c>
      <c r="F219" s="323">
        <v>4375</v>
      </c>
      <c r="G219" s="315">
        <v>4856</v>
      </c>
      <c r="H219" s="315"/>
      <c r="I219" s="315">
        <v>4815</v>
      </c>
      <c r="J219" s="68"/>
    </row>
    <row r="220" spans="1:10" x14ac:dyDescent="0.2">
      <c r="A220" s="348" t="s">
        <v>613</v>
      </c>
      <c r="B220" s="348"/>
      <c r="C220" s="348"/>
      <c r="D220" s="348"/>
      <c r="E220" s="299">
        <f t="shared" si="6"/>
        <v>5692</v>
      </c>
      <c r="F220" s="323">
        <v>2652</v>
      </c>
      <c r="G220" s="315">
        <v>3040</v>
      </c>
      <c r="H220" s="315"/>
      <c r="I220" s="315">
        <v>3378</v>
      </c>
      <c r="J220" s="68"/>
    </row>
    <row r="221" spans="1:10" x14ac:dyDescent="0.2">
      <c r="A221" s="348" t="s">
        <v>614</v>
      </c>
      <c r="B221" s="348"/>
      <c r="C221" s="348"/>
      <c r="D221" s="348"/>
      <c r="E221" s="299">
        <f t="shared" si="6"/>
        <v>8356</v>
      </c>
      <c r="F221" s="323">
        <v>3782</v>
      </c>
      <c r="G221" s="315">
        <v>4574</v>
      </c>
      <c r="H221" s="315"/>
      <c r="I221" s="315">
        <v>9263</v>
      </c>
      <c r="J221" s="68"/>
    </row>
    <row r="222" spans="1:10" x14ac:dyDescent="0.2">
      <c r="A222" s="348" t="s">
        <v>615</v>
      </c>
      <c r="B222" s="348"/>
      <c r="C222" s="348"/>
      <c r="D222" s="348"/>
      <c r="E222" s="299">
        <f t="shared" si="6"/>
        <v>9789</v>
      </c>
      <c r="F222" s="323">
        <v>4736</v>
      </c>
      <c r="G222" s="315">
        <v>5053</v>
      </c>
      <c r="H222" s="315"/>
      <c r="I222" s="315">
        <v>6761</v>
      </c>
      <c r="J222" s="68"/>
    </row>
    <row r="223" spans="1:10" x14ac:dyDescent="0.2">
      <c r="A223" s="348" t="s">
        <v>616</v>
      </c>
      <c r="B223" s="348"/>
      <c r="C223" s="348"/>
      <c r="D223" s="348"/>
      <c r="E223" s="299">
        <f t="shared" si="6"/>
        <v>34135</v>
      </c>
      <c r="F223" s="323">
        <v>16368</v>
      </c>
      <c r="G223" s="315">
        <v>17767</v>
      </c>
      <c r="H223" s="315"/>
      <c r="I223" s="315">
        <v>33764</v>
      </c>
      <c r="J223" s="68"/>
    </row>
    <row r="224" spans="1:10" ht="22.5" customHeight="1" x14ac:dyDescent="0.2">
      <c r="A224" s="347" t="s">
        <v>617</v>
      </c>
      <c r="B224" s="348"/>
      <c r="C224" s="348"/>
      <c r="D224" s="348"/>
      <c r="E224" s="299">
        <f t="shared" si="6"/>
        <v>12589</v>
      </c>
      <c r="F224" s="323">
        <v>6058</v>
      </c>
      <c r="G224" s="315">
        <v>6531</v>
      </c>
      <c r="H224" s="315"/>
      <c r="I224" s="315">
        <v>4820</v>
      </c>
      <c r="J224" s="68"/>
    </row>
    <row r="225" spans="1:10" x14ac:dyDescent="0.2">
      <c r="A225" s="356" t="s">
        <v>618</v>
      </c>
      <c r="B225" s="356"/>
      <c r="C225" s="356"/>
      <c r="D225" s="356"/>
      <c r="E225" s="299">
        <f t="shared" si="6"/>
        <v>10116</v>
      </c>
      <c r="F225" s="323">
        <v>4732</v>
      </c>
      <c r="G225" s="315">
        <v>5384</v>
      </c>
      <c r="H225" s="315"/>
      <c r="I225" s="315">
        <v>14863</v>
      </c>
      <c r="J225" s="68"/>
    </row>
    <row r="226" spans="1:10" ht="17.25" customHeight="1" x14ac:dyDescent="0.2">
      <c r="A226" s="469"/>
      <c r="B226" s="469"/>
      <c r="C226" s="469"/>
      <c r="D226" s="469"/>
      <c r="E226" s="54"/>
      <c r="F226" s="54"/>
      <c r="G226" s="70"/>
      <c r="H226" s="70"/>
      <c r="I226" s="70"/>
      <c r="J226" s="70"/>
    </row>
    <row r="227" spans="1:10" ht="11.25" customHeight="1" x14ac:dyDescent="0.2">
      <c r="A227" s="71"/>
      <c r="B227" s="71"/>
      <c r="C227" s="71"/>
      <c r="D227" s="71"/>
      <c r="E227" s="71"/>
      <c r="F227" s="71"/>
      <c r="G227" s="71"/>
      <c r="H227" s="71"/>
      <c r="I227" s="71"/>
      <c r="J227" s="47"/>
    </row>
    <row r="228" spans="1:10" x14ac:dyDescent="0.2">
      <c r="A228" s="246" t="s">
        <v>154</v>
      </c>
      <c r="D228" s="71" t="s">
        <v>641</v>
      </c>
      <c r="E228" s="168"/>
      <c r="F228" s="168"/>
      <c r="G228" s="168"/>
      <c r="H228" s="168"/>
      <c r="I228" s="168"/>
      <c r="J228" s="168"/>
    </row>
    <row r="229" spans="1:10" x14ac:dyDescent="0.2">
      <c r="A229" s="246" t="s">
        <v>155</v>
      </c>
      <c r="D229" s="71" t="s">
        <v>640</v>
      </c>
      <c r="E229" s="168"/>
      <c r="F229" s="168"/>
      <c r="G229" s="168"/>
      <c r="H229" s="168"/>
      <c r="I229" s="168"/>
      <c r="J229" s="168"/>
    </row>
    <row r="230" spans="1:10" ht="11.25" customHeight="1" x14ac:dyDescent="0.2">
      <c r="A230" s="129" t="s">
        <v>156</v>
      </c>
      <c r="D230" s="344" t="s">
        <v>669</v>
      </c>
      <c r="E230" s="344"/>
      <c r="F230" s="344"/>
      <c r="G230" s="344"/>
      <c r="H230" s="344"/>
      <c r="I230" s="344"/>
      <c r="J230" s="344"/>
    </row>
    <row r="231" spans="1:10" x14ac:dyDescent="0.2">
      <c r="A231" s="129"/>
      <c r="B231" s="69"/>
      <c r="C231" s="69"/>
      <c r="D231" s="344"/>
      <c r="E231" s="344"/>
      <c r="F231" s="344"/>
      <c r="G231" s="344"/>
      <c r="H231" s="344"/>
      <c r="I231" s="344"/>
      <c r="J231" s="344"/>
    </row>
    <row r="232" spans="1:10" x14ac:dyDescent="0.2">
      <c r="A232" s="73" t="s">
        <v>144</v>
      </c>
      <c r="B232" s="168"/>
      <c r="C232" s="168"/>
      <c r="D232" s="466" t="s">
        <v>623</v>
      </c>
      <c r="E232" s="364"/>
      <c r="F232" s="364"/>
      <c r="G232" s="380"/>
      <c r="H232" s="380"/>
      <c r="I232" s="380"/>
      <c r="J232" s="380"/>
    </row>
    <row r="233" spans="1:10" x14ac:dyDescent="0.2">
      <c r="B233" s="168"/>
      <c r="C233" s="168"/>
      <c r="D233" s="364"/>
      <c r="E233" s="364"/>
      <c r="F233" s="364"/>
      <c r="G233" s="380"/>
      <c r="H233" s="380"/>
      <c r="I233" s="380"/>
      <c r="J233" s="380"/>
    </row>
    <row r="234" spans="1:10" hidden="1" x14ac:dyDescent="0.2">
      <c r="A234" s="238" t="s">
        <v>153</v>
      </c>
      <c r="B234" s="168"/>
      <c r="C234" s="168"/>
      <c r="D234" s="168"/>
      <c r="E234" s="168"/>
      <c r="F234" s="168"/>
      <c r="G234" s="71"/>
      <c r="H234" s="71"/>
      <c r="I234" s="71"/>
      <c r="J234" s="71"/>
    </row>
  </sheetData>
  <mergeCells count="224">
    <mergeCell ref="I2:J2"/>
    <mergeCell ref="I7:I10"/>
    <mergeCell ref="J7:J10"/>
    <mergeCell ref="A13:D13"/>
    <mergeCell ref="A2:G2"/>
    <mergeCell ref="A3:G3"/>
    <mergeCell ref="A4:G4"/>
    <mergeCell ref="E7:G7"/>
    <mergeCell ref="A7:D10"/>
    <mergeCell ref="D232:J233"/>
    <mergeCell ref="A22:D22"/>
    <mergeCell ref="A23:D23"/>
    <mergeCell ref="A24:D24"/>
    <mergeCell ref="A25:D25"/>
    <mergeCell ref="A26:D26"/>
    <mergeCell ref="A27:D27"/>
    <mergeCell ref="A28:D28"/>
    <mergeCell ref="A29:D29"/>
    <mergeCell ref="A30:D30"/>
    <mergeCell ref="A32:D32"/>
    <mergeCell ref="A33:D33"/>
    <mergeCell ref="A34:D34"/>
    <mergeCell ref="A35:D35"/>
    <mergeCell ref="A36:D36"/>
    <mergeCell ref="A37:D37"/>
    <mergeCell ref="A38:D38"/>
    <mergeCell ref="A39:D39"/>
    <mergeCell ref="A40:D40"/>
    <mergeCell ref="A41:D41"/>
    <mergeCell ref="A42:D42"/>
    <mergeCell ref="A43:D43"/>
    <mergeCell ref="A44:D44"/>
    <mergeCell ref="A45:D45"/>
    <mergeCell ref="A14:D14"/>
    <mergeCell ref="A17:D17"/>
    <mergeCell ref="A18:D18"/>
    <mergeCell ref="A19:D19"/>
    <mergeCell ref="A20:D20"/>
    <mergeCell ref="A21:D21"/>
    <mergeCell ref="A16:D16"/>
    <mergeCell ref="A15:D15"/>
    <mergeCell ref="A31:D31"/>
    <mergeCell ref="A46:D46"/>
    <mergeCell ref="A47:D47"/>
    <mergeCell ref="A48:D48"/>
    <mergeCell ref="A49:D49"/>
    <mergeCell ref="A50:D50"/>
    <mergeCell ref="A51:D51"/>
    <mergeCell ref="A52:D52"/>
    <mergeCell ref="A64:D64"/>
    <mergeCell ref="A53:D53"/>
    <mergeCell ref="A54:D54"/>
    <mergeCell ref="A55:D55"/>
    <mergeCell ref="A56:D56"/>
    <mergeCell ref="A57:D57"/>
    <mergeCell ref="A58:D58"/>
    <mergeCell ref="A65:D65"/>
    <mergeCell ref="A66:D66"/>
    <mergeCell ref="A67:D67"/>
    <mergeCell ref="A68:D68"/>
    <mergeCell ref="A69:D69"/>
    <mergeCell ref="A59:D59"/>
    <mergeCell ref="A60:D60"/>
    <mergeCell ref="A61:D61"/>
    <mergeCell ref="A62:D62"/>
    <mergeCell ref="A63:D63"/>
    <mergeCell ref="A70:D70"/>
    <mergeCell ref="A71:D71"/>
    <mergeCell ref="A72:D72"/>
    <mergeCell ref="A73:D73"/>
    <mergeCell ref="A74:D74"/>
    <mergeCell ref="A75:D75"/>
    <mergeCell ref="A76:D76"/>
    <mergeCell ref="A77:D77"/>
    <mergeCell ref="A78:D78"/>
    <mergeCell ref="A79:D79"/>
    <mergeCell ref="A80:D80"/>
    <mergeCell ref="A81:D81"/>
    <mergeCell ref="A82:D82"/>
    <mergeCell ref="A83:D83"/>
    <mergeCell ref="A84:D84"/>
    <mergeCell ref="A85:D85"/>
    <mergeCell ref="A86:D86"/>
    <mergeCell ref="A87:D87"/>
    <mergeCell ref="A88:D88"/>
    <mergeCell ref="A89:D89"/>
    <mergeCell ref="A90:D90"/>
    <mergeCell ref="A91:D91"/>
    <mergeCell ref="A92:D92"/>
    <mergeCell ref="A93:D93"/>
    <mergeCell ref="A94:D94"/>
    <mergeCell ref="A95:D95"/>
    <mergeCell ref="A96:D96"/>
    <mergeCell ref="A97:D97"/>
    <mergeCell ref="A98:D98"/>
    <mergeCell ref="A99:D99"/>
    <mergeCell ref="A100:D100"/>
    <mergeCell ref="A101:D101"/>
    <mergeCell ref="A102:D102"/>
    <mergeCell ref="A103:D103"/>
    <mergeCell ref="A104:D104"/>
    <mergeCell ref="A105:D105"/>
    <mergeCell ref="A106:D106"/>
    <mergeCell ref="A107:D107"/>
    <mergeCell ref="A108:D108"/>
    <mergeCell ref="A109:D109"/>
    <mergeCell ref="A110:D110"/>
    <mergeCell ref="A111:D111"/>
    <mergeCell ref="A112:D112"/>
    <mergeCell ref="A113:D113"/>
    <mergeCell ref="A114:D114"/>
    <mergeCell ref="A115:D115"/>
    <mergeCell ref="A116:D116"/>
    <mergeCell ref="A117:D117"/>
    <mergeCell ref="A118:D118"/>
    <mergeCell ref="A119:D119"/>
    <mergeCell ref="A120:D120"/>
    <mergeCell ref="A121:D121"/>
    <mergeCell ref="A122:D122"/>
    <mergeCell ref="A123:D123"/>
    <mergeCell ref="A124:D124"/>
    <mergeCell ref="A125:D125"/>
    <mergeCell ref="A126:D126"/>
    <mergeCell ref="A127:D127"/>
    <mergeCell ref="A128:D128"/>
    <mergeCell ref="A129:D129"/>
    <mergeCell ref="A130:D130"/>
    <mergeCell ref="A131:D131"/>
    <mergeCell ref="A132:D132"/>
    <mergeCell ref="A133:D133"/>
    <mergeCell ref="A134:D134"/>
    <mergeCell ref="A135:D135"/>
    <mergeCell ref="A136:D136"/>
    <mergeCell ref="A137:D137"/>
    <mergeCell ref="A138:D138"/>
    <mergeCell ref="A139:D139"/>
    <mergeCell ref="A140:D140"/>
    <mergeCell ref="A141:D141"/>
    <mergeCell ref="A142:D142"/>
    <mergeCell ref="A143:D143"/>
    <mergeCell ref="A144:D144"/>
    <mergeCell ref="A145:D145"/>
    <mergeCell ref="A146:D146"/>
    <mergeCell ref="A147:D147"/>
    <mergeCell ref="A148:D148"/>
    <mergeCell ref="A149:D149"/>
    <mergeCell ref="A150:D150"/>
    <mergeCell ref="A151:D151"/>
    <mergeCell ref="A152:D152"/>
    <mergeCell ref="A153:D153"/>
    <mergeCell ref="A154:D154"/>
    <mergeCell ref="A155:D155"/>
    <mergeCell ref="A156:D156"/>
    <mergeCell ref="A157:D157"/>
    <mergeCell ref="A158:D158"/>
    <mergeCell ref="A159:D159"/>
    <mergeCell ref="A160:D160"/>
    <mergeCell ref="A161:D161"/>
    <mergeCell ref="A162:D162"/>
    <mergeCell ref="A163:D163"/>
    <mergeCell ref="A164:D164"/>
    <mergeCell ref="A165:D165"/>
    <mergeCell ref="A177:D177"/>
    <mergeCell ref="A166:D166"/>
    <mergeCell ref="A167:D167"/>
    <mergeCell ref="A168:D168"/>
    <mergeCell ref="A169:D169"/>
    <mergeCell ref="A170:D170"/>
    <mergeCell ref="A171:D171"/>
    <mergeCell ref="A178:D178"/>
    <mergeCell ref="A179:D179"/>
    <mergeCell ref="A180:D180"/>
    <mergeCell ref="A181:D181"/>
    <mergeCell ref="A182:D182"/>
    <mergeCell ref="A172:D172"/>
    <mergeCell ref="A173:D173"/>
    <mergeCell ref="A174:D174"/>
    <mergeCell ref="A175:D175"/>
    <mergeCell ref="A176:D176"/>
    <mergeCell ref="A183:D183"/>
    <mergeCell ref="A184:D184"/>
    <mergeCell ref="A185:D185"/>
    <mergeCell ref="A186:D186"/>
    <mergeCell ref="A187:D187"/>
    <mergeCell ref="A188:D188"/>
    <mergeCell ref="A189:D189"/>
    <mergeCell ref="A190:D190"/>
    <mergeCell ref="A191:D191"/>
    <mergeCell ref="A192:D192"/>
    <mergeCell ref="A193:D193"/>
    <mergeCell ref="A194:D194"/>
    <mergeCell ref="A195:D195"/>
    <mergeCell ref="A196:D196"/>
    <mergeCell ref="A197:D197"/>
    <mergeCell ref="A198:D198"/>
    <mergeCell ref="A199:D199"/>
    <mergeCell ref="A200:D200"/>
    <mergeCell ref="A201:D201"/>
    <mergeCell ref="A202:D202"/>
    <mergeCell ref="A203:D203"/>
    <mergeCell ref="A204:D204"/>
    <mergeCell ref="A205:D205"/>
    <mergeCell ref="A206:D206"/>
    <mergeCell ref="A207:D207"/>
    <mergeCell ref="A208:D208"/>
    <mergeCell ref="A209:D209"/>
    <mergeCell ref="A210:D210"/>
    <mergeCell ref="A211:D211"/>
    <mergeCell ref="A212:D212"/>
    <mergeCell ref="A213:D213"/>
    <mergeCell ref="A214:D214"/>
    <mergeCell ref="A215:D215"/>
    <mergeCell ref="A216:D216"/>
    <mergeCell ref="A223:D223"/>
    <mergeCell ref="A224:D224"/>
    <mergeCell ref="D230:J231"/>
    <mergeCell ref="A225:D225"/>
    <mergeCell ref="A217:D217"/>
    <mergeCell ref="A218:D218"/>
    <mergeCell ref="A219:D219"/>
    <mergeCell ref="A220:D220"/>
    <mergeCell ref="A221:D221"/>
    <mergeCell ref="A222:D222"/>
    <mergeCell ref="A226:D226"/>
  </mergeCells>
  <hyperlinks>
    <hyperlink ref="I2:J2" location="Índice!A1" tooltip="Ir a Índice" display="Índice!A1"/>
  </hyperlinks>
  <pageMargins left="0.78740157480314965" right="0.59055118110236227" top="0.92708333333333337" bottom="0.86614173228346458" header="0" footer="0.39370078740157499"/>
  <pageSetup orientation="portrait" r:id="rId1"/>
  <headerFooter alignWithMargins="0">
    <oddHeader>&amp;L&amp;"Arial,Negrita"&amp;12&amp;K000080INEGI. Anuario estadístico y geográfico de Veracruz de Ignacio de la Llave 2014. 
Componente Salud.</oddHeader>
    <oddFooter>&amp;R&amp;P/&amp;N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S234"/>
  <sheetViews>
    <sheetView view="pageLayout" zoomScale="112" zoomScaleNormal="100" zoomScalePageLayoutView="112" workbookViewId="0">
      <selection activeCell="L14" sqref="L14"/>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15.5" style="46" customWidth="1"/>
    <col min="5" max="5" width="9.6640625" style="47" customWidth="1"/>
    <col min="6" max="6" width="9.33203125" style="46" bestFit="1" customWidth="1"/>
    <col min="7" max="7" width="0.5" style="46" customWidth="1"/>
    <col min="8" max="8" width="7.83203125" style="46" bestFit="1" customWidth="1"/>
    <col min="9" max="9" width="9" style="46" customWidth="1"/>
    <col min="10" max="10" width="6.6640625" style="46" customWidth="1"/>
    <col min="11" max="11" width="2.33203125" style="46" hidden="1" customWidth="1"/>
    <col min="12" max="12" width="6.83203125" style="46" customWidth="1"/>
    <col min="13" max="13" width="2.33203125" style="46" hidden="1" customWidth="1"/>
    <col min="14" max="14" width="7.83203125" style="46" customWidth="1"/>
    <col min="15" max="15" width="9.1640625" style="46" customWidth="1"/>
    <col min="16" max="16" width="9.33203125" style="46" customWidth="1"/>
    <col min="17" max="17" width="6.5" style="46" customWidth="1"/>
    <col min="18" max="18" width="7.83203125" style="46" bestFit="1" customWidth="1"/>
    <col min="19" max="16384" width="0" style="46" hidden="1"/>
  </cols>
  <sheetData>
    <row r="1" spans="1:19" ht="11.25" customHeight="1" x14ac:dyDescent="0.2"/>
    <row r="2" spans="1:19" ht="12.75" x14ac:dyDescent="0.2">
      <c r="A2" s="327" t="s">
        <v>894</v>
      </c>
      <c r="B2" s="352"/>
      <c r="C2" s="352"/>
      <c r="D2" s="352"/>
      <c r="E2" s="352"/>
      <c r="F2" s="352"/>
      <c r="G2" s="352"/>
      <c r="H2" s="352"/>
      <c r="I2" s="352"/>
      <c r="J2" s="352"/>
      <c r="K2" s="352"/>
      <c r="L2" s="352"/>
      <c r="M2" s="240"/>
      <c r="P2" s="331" t="s">
        <v>396</v>
      </c>
      <c r="Q2" s="331"/>
      <c r="R2" s="331"/>
      <c r="S2" s="46" t="s">
        <v>153</v>
      </c>
    </row>
    <row r="3" spans="1:19" ht="12.75" x14ac:dyDescent="0.2">
      <c r="A3" s="328" t="s">
        <v>897</v>
      </c>
      <c r="B3" s="353"/>
      <c r="C3" s="353"/>
      <c r="D3" s="353"/>
      <c r="E3" s="353"/>
      <c r="F3" s="353"/>
      <c r="G3" s="353"/>
      <c r="H3" s="353"/>
      <c r="I3" s="353"/>
      <c r="J3" s="353"/>
      <c r="K3" s="353"/>
      <c r="L3" s="353"/>
      <c r="M3" s="164"/>
      <c r="R3" s="51"/>
    </row>
    <row r="4" spans="1:19" x14ac:dyDescent="0.2">
      <c r="A4" s="52"/>
      <c r="B4" s="52"/>
      <c r="C4" s="52"/>
      <c r="D4" s="52"/>
      <c r="E4" s="53"/>
      <c r="F4" s="53"/>
      <c r="G4" s="53"/>
      <c r="H4" s="53"/>
      <c r="I4" s="53"/>
      <c r="J4" s="53"/>
      <c r="K4" s="53"/>
      <c r="L4" s="52"/>
      <c r="M4" s="52"/>
      <c r="N4" s="54"/>
      <c r="O4" s="54"/>
      <c r="P4" s="54"/>
      <c r="Q4" s="54"/>
      <c r="R4" s="54"/>
    </row>
    <row r="5" spans="1:19" ht="1.5" customHeight="1" x14ac:dyDescent="0.2"/>
    <row r="6" spans="1:19" ht="11.25" customHeight="1" x14ac:dyDescent="0.2">
      <c r="A6" s="330" t="s">
        <v>150</v>
      </c>
      <c r="B6" s="330"/>
      <c r="C6" s="330"/>
      <c r="D6" s="330"/>
      <c r="E6" s="447" t="s">
        <v>172</v>
      </c>
      <c r="F6" s="444" t="s">
        <v>292</v>
      </c>
      <c r="G6" s="56"/>
      <c r="H6" s="471" t="s">
        <v>272</v>
      </c>
      <c r="I6" s="471"/>
      <c r="J6" s="471"/>
      <c r="K6" s="471"/>
      <c r="L6" s="471"/>
      <c r="M6" s="471"/>
      <c r="N6" s="471"/>
      <c r="O6" s="471"/>
      <c r="P6" s="471"/>
      <c r="Q6" s="471"/>
      <c r="R6" s="325" t="s">
        <v>620</v>
      </c>
    </row>
    <row r="7" spans="1:19" ht="1.5" customHeight="1" x14ac:dyDescent="0.2">
      <c r="A7" s="330"/>
      <c r="B7" s="330"/>
      <c r="C7" s="330"/>
      <c r="D7" s="330"/>
      <c r="E7" s="447"/>
      <c r="F7" s="444"/>
      <c r="G7" s="56"/>
      <c r="H7" s="57"/>
      <c r="I7" s="57"/>
      <c r="J7" s="57"/>
      <c r="K7" s="57"/>
      <c r="L7" s="57"/>
      <c r="M7" s="57"/>
      <c r="N7" s="57"/>
      <c r="O7" s="57"/>
      <c r="P7" s="57"/>
      <c r="Q7" s="57"/>
      <c r="R7" s="325"/>
    </row>
    <row r="8" spans="1:19" ht="1.5" customHeight="1" x14ac:dyDescent="0.2">
      <c r="A8" s="330"/>
      <c r="B8" s="330"/>
      <c r="C8" s="330"/>
      <c r="D8" s="330"/>
      <c r="E8" s="447"/>
      <c r="F8" s="444"/>
      <c r="G8" s="56"/>
      <c r="H8" s="58"/>
      <c r="I8" s="58"/>
      <c r="J8" s="58"/>
      <c r="K8" s="58"/>
      <c r="L8" s="58"/>
      <c r="M8" s="58"/>
      <c r="N8" s="58"/>
      <c r="O8" s="58"/>
      <c r="P8" s="58"/>
      <c r="Q8" s="58"/>
      <c r="R8" s="325"/>
    </row>
    <row r="9" spans="1:19" ht="33.75" customHeight="1" x14ac:dyDescent="0.2">
      <c r="A9" s="330"/>
      <c r="B9" s="330"/>
      <c r="C9" s="330"/>
      <c r="D9" s="330"/>
      <c r="E9" s="447"/>
      <c r="F9" s="444"/>
      <c r="G9" s="56"/>
      <c r="H9" s="290" t="s">
        <v>267</v>
      </c>
      <c r="I9" s="290" t="s">
        <v>271</v>
      </c>
      <c r="J9" s="290" t="s">
        <v>895</v>
      </c>
      <c r="K9" s="290" t="s">
        <v>155</v>
      </c>
      <c r="L9" s="290" t="s">
        <v>896</v>
      </c>
      <c r="M9" s="290" t="s">
        <v>273</v>
      </c>
      <c r="N9" s="290" t="s">
        <v>274</v>
      </c>
      <c r="O9" s="290" t="s">
        <v>621</v>
      </c>
      <c r="P9" s="290" t="s">
        <v>322</v>
      </c>
      <c r="Q9" s="290" t="s">
        <v>275</v>
      </c>
      <c r="R9" s="325"/>
    </row>
    <row r="10" spans="1:19" ht="1.5" customHeight="1" x14ac:dyDescent="0.2">
      <c r="A10" s="54"/>
      <c r="B10" s="54"/>
      <c r="C10" s="54"/>
      <c r="D10" s="54"/>
      <c r="E10" s="61"/>
      <c r="F10" s="61"/>
      <c r="G10" s="61"/>
      <c r="H10" s="61"/>
      <c r="I10" s="61"/>
      <c r="J10" s="61"/>
      <c r="K10" s="61"/>
      <c r="L10" s="54"/>
      <c r="M10" s="54"/>
      <c r="N10" s="54"/>
      <c r="O10" s="54"/>
      <c r="P10" s="54"/>
      <c r="Q10" s="54"/>
      <c r="R10" s="54"/>
    </row>
    <row r="11" spans="1:19" ht="11.25" customHeight="1" x14ac:dyDescent="0.2">
      <c r="A11" s="62"/>
      <c r="B11" s="62"/>
      <c r="C11" s="62"/>
      <c r="D11" s="62"/>
      <c r="E11" s="63"/>
      <c r="F11" s="63"/>
      <c r="G11" s="63"/>
      <c r="H11" s="63"/>
      <c r="I11" s="63"/>
      <c r="J11" s="63"/>
      <c r="K11" s="63"/>
      <c r="L11" s="62"/>
      <c r="M11" s="62"/>
      <c r="N11" s="62"/>
      <c r="O11" s="62"/>
      <c r="P11" s="62"/>
      <c r="Q11" s="62"/>
      <c r="R11" s="62"/>
    </row>
    <row r="12" spans="1:19" ht="12" customHeight="1" x14ac:dyDescent="0.2">
      <c r="A12" s="332" t="s">
        <v>141</v>
      </c>
      <c r="B12" s="333"/>
      <c r="C12" s="333"/>
      <c r="D12" s="333"/>
      <c r="E12" s="80">
        <f>SUM(F12+H12+R12)</f>
        <v>7643194</v>
      </c>
      <c r="F12" s="65">
        <f>SUM(F13:F224)</f>
        <v>7195219</v>
      </c>
      <c r="G12" s="65"/>
      <c r="H12" s="65">
        <f>SUM(H13:H224)</f>
        <v>315110</v>
      </c>
      <c r="I12" s="65">
        <f>SUM(I13:I224)</f>
        <v>155358</v>
      </c>
      <c r="J12" s="65">
        <f>SUM(J13:J224)</f>
        <v>95221</v>
      </c>
      <c r="K12" s="65"/>
      <c r="L12" s="65">
        <f>SUM(L13:L224)</f>
        <v>37662</v>
      </c>
      <c r="M12" s="65"/>
      <c r="N12" s="65">
        <f>SUM(N13:N224)</f>
        <v>31318</v>
      </c>
      <c r="O12" s="65">
        <f>SUM(O13:O224)</f>
        <v>15390</v>
      </c>
      <c r="P12" s="65">
        <f>SUM(P13:P224)</f>
        <v>13525</v>
      </c>
      <c r="Q12" s="65">
        <f>SUM(Q13:Q224)</f>
        <v>31936</v>
      </c>
      <c r="R12" s="65">
        <f>SUM(R13:R224)</f>
        <v>132865</v>
      </c>
    </row>
    <row r="13" spans="1:19" ht="23.25" customHeight="1" x14ac:dyDescent="0.2">
      <c r="A13" s="334" t="s">
        <v>407</v>
      </c>
      <c r="B13" s="334"/>
      <c r="C13" s="334"/>
      <c r="D13" s="334"/>
      <c r="E13" s="80">
        <f>SUM(F13+H13+R13)</f>
        <v>8223</v>
      </c>
      <c r="F13" s="67">
        <v>7769</v>
      </c>
      <c r="G13" s="67"/>
      <c r="H13" s="67">
        <v>408</v>
      </c>
      <c r="I13" s="67">
        <v>234</v>
      </c>
      <c r="J13" s="67">
        <v>119</v>
      </c>
      <c r="K13" s="67"/>
      <c r="L13" s="67">
        <v>66</v>
      </c>
      <c r="M13" s="67"/>
      <c r="N13" s="67">
        <v>63</v>
      </c>
      <c r="O13" s="67">
        <v>16</v>
      </c>
      <c r="P13" s="67">
        <v>10</v>
      </c>
      <c r="Q13" s="67">
        <v>32</v>
      </c>
      <c r="R13" s="96">
        <v>46</v>
      </c>
    </row>
    <row r="14" spans="1:19" x14ac:dyDescent="0.2">
      <c r="A14" s="334" t="s">
        <v>408</v>
      </c>
      <c r="B14" s="334"/>
      <c r="C14" s="334"/>
      <c r="D14" s="334"/>
      <c r="E14" s="298">
        <f>SUM(F14+H14+R14)</f>
        <v>3085</v>
      </c>
      <c r="F14" s="299">
        <v>2941</v>
      </c>
      <c r="G14" s="299"/>
      <c r="H14" s="299">
        <v>130</v>
      </c>
      <c r="I14" s="299">
        <v>72</v>
      </c>
      <c r="J14" s="299">
        <v>35</v>
      </c>
      <c r="K14" s="299"/>
      <c r="L14" s="299">
        <v>10</v>
      </c>
      <c r="M14" s="299"/>
      <c r="N14" s="299">
        <v>9</v>
      </c>
      <c r="O14" s="299">
        <v>6</v>
      </c>
      <c r="P14" s="299">
        <v>9</v>
      </c>
      <c r="Q14" s="299">
        <v>12</v>
      </c>
      <c r="R14" s="299">
        <v>14</v>
      </c>
    </row>
    <row r="15" spans="1:19" x14ac:dyDescent="0.2">
      <c r="A15" s="334" t="s">
        <v>409</v>
      </c>
      <c r="B15" s="334"/>
      <c r="C15" s="334"/>
      <c r="D15" s="334"/>
      <c r="E15" s="298">
        <f>SUM(F15+H15+R15)</f>
        <v>83817</v>
      </c>
      <c r="F15" s="299">
        <v>79891</v>
      </c>
      <c r="G15" s="299"/>
      <c r="H15" s="299">
        <v>2898</v>
      </c>
      <c r="I15" s="299">
        <v>1517</v>
      </c>
      <c r="J15" s="299">
        <v>819</v>
      </c>
      <c r="K15" s="299"/>
      <c r="L15" s="299">
        <v>395</v>
      </c>
      <c r="M15" s="299"/>
      <c r="N15" s="299">
        <v>355</v>
      </c>
      <c r="O15" s="299">
        <v>201</v>
      </c>
      <c r="P15" s="299">
        <v>183</v>
      </c>
      <c r="Q15" s="299">
        <v>321</v>
      </c>
      <c r="R15" s="299">
        <v>1028</v>
      </c>
    </row>
    <row r="16" spans="1:19" x14ac:dyDescent="0.2">
      <c r="A16" s="334" t="s">
        <v>410</v>
      </c>
      <c r="B16" s="334"/>
      <c r="C16" s="334"/>
      <c r="D16" s="334"/>
      <c r="E16" s="298">
        <f t="shared" ref="E16:E76" si="0">SUM(F16+H16+R16)</f>
        <v>40994</v>
      </c>
      <c r="F16" s="299">
        <v>38420</v>
      </c>
      <c r="G16" s="299"/>
      <c r="H16" s="299">
        <v>2130</v>
      </c>
      <c r="I16" s="299">
        <v>1019</v>
      </c>
      <c r="J16" s="299">
        <v>582</v>
      </c>
      <c r="K16" s="299"/>
      <c r="L16" s="299">
        <v>267</v>
      </c>
      <c r="M16" s="299"/>
      <c r="N16" s="299">
        <v>214</v>
      </c>
      <c r="O16" s="299">
        <v>94</v>
      </c>
      <c r="P16" s="299">
        <v>80</v>
      </c>
      <c r="Q16" s="299">
        <v>289</v>
      </c>
      <c r="R16" s="299">
        <v>444</v>
      </c>
    </row>
    <row r="17" spans="1:18" x14ac:dyDescent="0.2">
      <c r="A17" s="334" t="s">
        <v>411</v>
      </c>
      <c r="B17" s="334"/>
      <c r="C17" s="334"/>
      <c r="D17" s="334"/>
      <c r="E17" s="298">
        <f t="shared" si="0"/>
        <v>5129</v>
      </c>
      <c r="F17" s="299">
        <v>4764</v>
      </c>
      <c r="G17" s="299"/>
      <c r="H17" s="299">
        <v>316</v>
      </c>
      <c r="I17" s="299">
        <v>131</v>
      </c>
      <c r="J17" s="299">
        <v>110</v>
      </c>
      <c r="K17" s="299"/>
      <c r="L17" s="299">
        <v>28</v>
      </c>
      <c r="M17" s="299"/>
      <c r="N17" s="299">
        <v>30</v>
      </c>
      <c r="O17" s="299">
        <v>14</v>
      </c>
      <c r="P17" s="299">
        <v>7</v>
      </c>
      <c r="Q17" s="299">
        <v>36</v>
      </c>
      <c r="R17" s="299">
        <v>49</v>
      </c>
    </row>
    <row r="18" spans="1:18" x14ac:dyDescent="0.2">
      <c r="A18" s="334" t="s">
        <v>412</v>
      </c>
      <c r="B18" s="334"/>
      <c r="C18" s="334"/>
      <c r="D18" s="334"/>
      <c r="E18" s="298">
        <f t="shared" si="0"/>
        <v>20973</v>
      </c>
      <c r="F18" s="299">
        <v>19924</v>
      </c>
      <c r="G18" s="299"/>
      <c r="H18" s="299">
        <v>889</v>
      </c>
      <c r="I18" s="299">
        <v>404</v>
      </c>
      <c r="J18" s="299">
        <v>291</v>
      </c>
      <c r="K18" s="299"/>
      <c r="L18" s="299">
        <v>129</v>
      </c>
      <c r="M18" s="299"/>
      <c r="N18" s="299">
        <v>97</v>
      </c>
      <c r="O18" s="299">
        <v>37</v>
      </c>
      <c r="P18" s="299">
        <v>43</v>
      </c>
      <c r="Q18" s="299">
        <v>60</v>
      </c>
      <c r="R18" s="299">
        <v>160</v>
      </c>
    </row>
    <row r="19" spans="1:18" x14ac:dyDescent="0.2">
      <c r="A19" s="334" t="s">
        <v>413</v>
      </c>
      <c r="B19" s="334"/>
      <c r="C19" s="334"/>
      <c r="D19" s="334"/>
      <c r="E19" s="298">
        <f t="shared" si="0"/>
        <v>46010</v>
      </c>
      <c r="F19" s="299">
        <v>43131</v>
      </c>
      <c r="G19" s="299"/>
      <c r="H19" s="299">
        <v>1460</v>
      </c>
      <c r="I19" s="299">
        <v>744</v>
      </c>
      <c r="J19" s="299">
        <v>383</v>
      </c>
      <c r="K19" s="299"/>
      <c r="L19" s="299">
        <v>128</v>
      </c>
      <c r="M19" s="299"/>
      <c r="N19" s="299">
        <v>151</v>
      </c>
      <c r="O19" s="299">
        <v>81</v>
      </c>
      <c r="P19" s="299">
        <v>74</v>
      </c>
      <c r="Q19" s="299">
        <v>206</v>
      </c>
      <c r="R19" s="299">
        <v>1419</v>
      </c>
    </row>
    <row r="20" spans="1:18" x14ac:dyDescent="0.2">
      <c r="A20" s="334" t="s">
        <v>414</v>
      </c>
      <c r="B20" s="334"/>
      <c r="C20" s="334"/>
      <c r="D20" s="334"/>
      <c r="E20" s="298">
        <f t="shared" si="0"/>
        <v>104499</v>
      </c>
      <c r="F20" s="299">
        <v>97834</v>
      </c>
      <c r="G20" s="299"/>
      <c r="H20" s="299">
        <v>5837</v>
      </c>
      <c r="I20" s="299">
        <v>2398</v>
      </c>
      <c r="J20" s="299">
        <v>2260</v>
      </c>
      <c r="K20" s="299"/>
      <c r="L20" s="299">
        <v>787</v>
      </c>
      <c r="M20" s="299"/>
      <c r="N20" s="299">
        <v>630</v>
      </c>
      <c r="O20" s="299">
        <v>313</v>
      </c>
      <c r="P20" s="299">
        <v>305</v>
      </c>
      <c r="Q20" s="299">
        <v>566</v>
      </c>
      <c r="R20" s="299">
        <v>828</v>
      </c>
    </row>
    <row r="21" spans="1:18" x14ac:dyDescent="0.2">
      <c r="A21" s="334" t="s">
        <v>415</v>
      </c>
      <c r="B21" s="334"/>
      <c r="C21" s="334"/>
      <c r="D21" s="334"/>
      <c r="E21" s="298">
        <f t="shared" si="0"/>
        <v>9691</v>
      </c>
      <c r="F21" s="299">
        <v>8964</v>
      </c>
      <c r="G21" s="299"/>
      <c r="H21" s="299">
        <v>695</v>
      </c>
      <c r="I21" s="299">
        <v>374</v>
      </c>
      <c r="J21" s="299">
        <v>215</v>
      </c>
      <c r="K21" s="299"/>
      <c r="L21" s="299">
        <v>80</v>
      </c>
      <c r="M21" s="299"/>
      <c r="N21" s="299">
        <v>56</v>
      </c>
      <c r="O21" s="299">
        <v>22</v>
      </c>
      <c r="P21" s="299">
        <v>36</v>
      </c>
      <c r="Q21" s="299">
        <v>40</v>
      </c>
      <c r="R21" s="299">
        <v>32</v>
      </c>
    </row>
    <row r="22" spans="1:18" ht="22.5" customHeight="1" x14ac:dyDescent="0.2">
      <c r="A22" s="337" t="s">
        <v>416</v>
      </c>
      <c r="B22" s="337"/>
      <c r="C22" s="337"/>
      <c r="D22" s="337"/>
      <c r="E22" s="298">
        <f t="shared" si="0"/>
        <v>28017</v>
      </c>
      <c r="F22" s="299">
        <v>26307</v>
      </c>
      <c r="G22" s="299"/>
      <c r="H22" s="299">
        <v>1531</v>
      </c>
      <c r="I22" s="299">
        <v>798</v>
      </c>
      <c r="J22" s="299">
        <v>348</v>
      </c>
      <c r="K22" s="299"/>
      <c r="L22" s="299">
        <v>127</v>
      </c>
      <c r="M22" s="299"/>
      <c r="N22" s="299">
        <v>180</v>
      </c>
      <c r="O22" s="299">
        <v>78</v>
      </c>
      <c r="P22" s="299">
        <v>122</v>
      </c>
      <c r="Q22" s="299">
        <v>211</v>
      </c>
      <c r="R22" s="299">
        <v>179</v>
      </c>
    </row>
    <row r="23" spans="1:18" x14ac:dyDescent="0.2">
      <c r="A23" s="334" t="s">
        <v>417</v>
      </c>
      <c r="B23" s="334"/>
      <c r="C23" s="334"/>
      <c r="D23" s="334"/>
      <c r="E23" s="298">
        <f t="shared" si="0"/>
        <v>60396</v>
      </c>
      <c r="F23" s="299">
        <v>58225</v>
      </c>
      <c r="G23" s="299"/>
      <c r="H23" s="299">
        <v>1753</v>
      </c>
      <c r="I23" s="299">
        <v>860</v>
      </c>
      <c r="J23" s="299">
        <v>396</v>
      </c>
      <c r="K23" s="299"/>
      <c r="L23" s="299">
        <v>211</v>
      </c>
      <c r="M23" s="299"/>
      <c r="N23" s="299">
        <v>273</v>
      </c>
      <c r="O23" s="299">
        <v>123</v>
      </c>
      <c r="P23" s="299">
        <v>132</v>
      </c>
      <c r="Q23" s="299">
        <v>197</v>
      </c>
      <c r="R23" s="299">
        <v>418</v>
      </c>
    </row>
    <row r="24" spans="1:18" x14ac:dyDescent="0.2">
      <c r="A24" s="334" t="s">
        <v>418</v>
      </c>
      <c r="B24" s="334"/>
      <c r="C24" s="334"/>
      <c r="D24" s="334"/>
      <c r="E24" s="298">
        <f t="shared" si="0"/>
        <v>51955</v>
      </c>
      <c r="F24" s="299">
        <v>48657</v>
      </c>
      <c r="G24" s="299"/>
      <c r="H24" s="299">
        <v>2398</v>
      </c>
      <c r="I24" s="299">
        <v>1254</v>
      </c>
      <c r="J24" s="299">
        <v>618</v>
      </c>
      <c r="K24" s="299"/>
      <c r="L24" s="299">
        <v>264</v>
      </c>
      <c r="M24" s="299"/>
      <c r="N24" s="299">
        <v>222</v>
      </c>
      <c r="O24" s="299">
        <v>92</v>
      </c>
      <c r="P24" s="299">
        <v>103</v>
      </c>
      <c r="Q24" s="299">
        <v>271</v>
      </c>
      <c r="R24" s="299">
        <v>900</v>
      </c>
    </row>
    <row r="25" spans="1:18" x14ac:dyDescent="0.2">
      <c r="A25" s="334" t="s">
        <v>419</v>
      </c>
      <c r="B25" s="334"/>
      <c r="C25" s="334"/>
      <c r="D25" s="334"/>
      <c r="E25" s="298">
        <f t="shared" si="0"/>
        <v>7487</v>
      </c>
      <c r="F25" s="299">
        <v>7067</v>
      </c>
      <c r="G25" s="299"/>
      <c r="H25" s="299">
        <v>361</v>
      </c>
      <c r="I25" s="299">
        <v>184</v>
      </c>
      <c r="J25" s="299">
        <v>100</v>
      </c>
      <c r="K25" s="299"/>
      <c r="L25" s="299">
        <v>21</v>
      </c>
      <c r="M25" s="299"/>
      <c r="N25" s="299">
        <v>37</v>
      </c>
      <c r="O25" s="299">
        <v>13</v>
      </c>
      <c r="P25" s="299">
        <v>8</v>
      </c>
      <c r="Q25" s="299">
        <v>38</v>
      </c>
      <c r="R25" s="299">
        <v>59</v>
      </c>
    </row>
    <row r="26" spans="1:18" x14ac:dyDescent="0.2">
      <c r="A26" s="334" t="s">
        <v>420</v>
      </c>
      <c r="B26" s="334"/>
      <c r="C26" s="334"/>
      <c r="D26" s="334"/>
      <c r="E26" s="298">
        <f t="shared" si="0"/>
        <v>42268</v>
      </c>
      <c r="F26" s="299">
        <v>39782</v>
      </c>
      <c r="G26" s="299"/>
      <c r="H26" s="299">
        <v>2173</v>
      </c>
      <c r="I26" s="299">
        <v>1086</v>
      </c>
      <c r="J26" s="299">
        <v>666</v>
      </c>
      <c r="K26" s="299"/>
      <c r="L26" s="299">
        <v>252</v>
      </c>
      <c r="M26" s="299"/>
      <c r="N26" s="299">
        <v>218</v>
      </c>
      <c r="O26" s="299">
        <v>119</v>
      </c>
      <c r="P26" s="299">
        <v>97</v>
      </c>
      <c r="Q26" s="299">
        <v>192</v>
      </c>
      <c r="R26" s="299">
        <v>313</v>
      </c>
    </row>
    <row r="27" spans="1:18" x14ac:dyDescent="0.2">
      <c r="A27" s="336" t="s">
        <v>421</v>
      </c>
      <c r="B27" s="336"/>
      <c r="C27" s="336"/>
      <c r="D27" s="336"/>
      <c r="E27" s="298">
        <f t="shared" si="0"/>
        <v>33528</v>
      </c>
      <c r="F27" s="299">
        <v>31652</v>
      </c>
      <c r="G27" s="299"/>
      <c r="H27" s="299">
        <v>1632</v>
      </c>
      <c r="I27" s="299">
        <v>795</v>
      </c>
      <c r="J27" s="299">
        <v>550</v>
      </c>
      <c r="K27" s="299"/>
      <c r="L27" s="299">
        <v>161</v>
      </c>
      <c r="M27" s="299"/>
      <c r="N27" s="299">
        <v>150</v>
      </c>
      <c r="O27" s="299">
        <v>56</v>
      </c>
      <c r="P27" s="299">
        <v>35</v>
      </c>
      <c r="Q27" s="299">
        <v>132</v>
      </c>
      <c r="R27" s="299">
        <v>244</v>
      </c>
    </row>
    <row r="28" spans="1:18" x14ac:dyDescent="0.2">
      <c r="A28" s="334" t="s">
        <v>422</v>
      </c>
      <c r="B28" s="334"/>
      <c r="C28" s="334"/>
      <c r="D28" s="334"/>
      <c r="E28" s="298">
        <f t="shared" si="0"/>
        <v>4027</v>
      </c>
      <c r="F28" s="299">
        <v>3697</v>
      </c>
      <c r="G28" s="299"/>
      <c r="H28" s="299">
        <v>304</v>
      </c>
      <c r="I28" s="299">
        <v>157</v>
      </c>
      <c r="J28" s="299">
        <v>78</v>
      </c>
      <c r="K28" s="299"/>
      <c r="L28" s="299">
        <v>39</v>
      </c>
      <c r="M28" s="299"/>
      <c r="N28" s="299">
        <v>21</v>
      </c>
      <c r="O28" s="299">
        <v>12</v>
      </c>
      <c r="P28" s="299">
        <v>7</v>
      </c>
      <c r="Q28" s="299">
        <v>26</v>
      </c>
      <c r="R28" s="299">
        <v>26</v>
      </c>
    </row>
    <row r="29" spans="1:18" x14ac:dyDescent="0.2">
      <c r="A29" s="334" t="s">
        <v>423</v>
      </c>
      <c r="B29" s="334"/>
      <c r="C29" s="334"/>
      <c r="D29" s="334"/>
      <c r="E29" s="298">
        <f t="shared" si="0"/>
        <v>1797</v>
      </c>
      <c r="F29" s="299">
        <v>1667</v>
      </c>
      <c r="G29" s="299"/>
      <c r="H29" s="299">
        <v>127</v>
      </c>
      <c r="I29" s="299">
        <v>69</v>
      </c>
      <c r="J29" s="299">
        <v>34</v>
      </c>
      <c r="K29" s="299"/>
      <c r="L29" s="299">
        <v>10</v>
      </c>
      <c r="M29" s="299"/>
      <c r="N29" s="299">
        <v>12</v>
      </c>
      <c r="O29" s="299">
        <v>3</v>
      </c>
      <c r="P29" s="299">
        <v>6</v>
      </c>
      <c r="Q29" s="299">
        <v>10</v>
      </c>
      <c r="R29" s="299">
        <v>3</v>
      </c>
    </row>
    <row r="30" spans="1:18" x14ac:dyDescent="0.2">
      <c r="A30" s="334" t="s">
        <v>424</v>
      </c>
      <c r="B30" s="334"/>
      <c r="C30" s="334"/>
      <c r="D30" s="334"/>
      <c r="E30" s="298">
        <f t="shared" si="0"/>
        <v>5995</v>
      </c>
      <c r="F30" s="299">
        <v>5759</v>
      </c>
      <c r="G30" s="299"/>
      <c r="H30" s="299">
        <v>149</v>
      </c>
      <c r="I30" s="299">
        <v>71</v>
      </c>
      <c r="J30" s="299">
        <v>25</v>
      </c>
      <c r="K30" s="299"/>
      <c r="L30" s="299">
        <v>30</v>
      </c>
      <c r="M30" s="299"/>
      <c r="N30" s="299">
        <v>19</v>
      </c>
      <c r="O30" s="299">
        <v>4</v>
      </c>
      <c r="P30" s="299">
        <v>2</v>
      </c>
      <c r="Q30" s="299">
        <v>9</v>
      </c>
      <c r="R30" s="299">
        <v>87</v>
      </c>
    </row>
    <row r="31" spans="1:18" x14ac:dyDescent="0.2">
      <c r="A31" s="334" t="s">
        <v>425</v>
      </c>
      <c r="B31" s="334"/>
      <c r="C31" s="334"/>
      <c r="D31" s="334"/>
      <c r="E31" s="298">
        <f t="shared" si="0"/>
        <v>9824</v>
      </c>
      <c r="F31" s="299">
        <v>9451</v>
      </c>
      <c r="G31" s="299"/>
      <c r="H31" s="299">
        <v>296</v>
      </c>
      <c r="I31" s="299">
        <v>173</v>
      </c>
      <c r="J31" s="299">
        <v>45</v>
      </c>
      <c r="K31" s="299"/>
      <c r="L31" s="299">
        <v>36</v>
      </c>
      <c r="M31" s="299"/>
      <c r="N31" s="299">
        <v>37</v>
      </c>
      <c r="O31" s="299">
        <v>14</v>
      </c>
      <c r="P31" s="299">
        <v>7</v>
      </c>
      <c r="Q31" s="299">
        <v>27</v>
      </c>
      <c r="R31" s="299">
        <v>77</v>
      </c>
    </row>
    <row r="32" spans="1:18" x14ac:dyDescent="0.2">
      <c r="A32" s="334" t="s">
        <v>426</v>
      </c>
      <c r="B32" s="334"/>
      <c r="C32" s="334"/>
      <c r="D32" s="334"/>
      <c r="E32" s="298">
        <f t="shared" si="0"/>
        <v>22986</v>
      </c>
      <c r="F32" s="299">
        <v>22087</v>
      </c>
      <c r="G32" s="299"/>
      <c r="H32" s="299">
        <v>764</v>
      </c>
      <c r="I32" s="299">
        <v>399</v>
      </c>
      <c r="J32" s="299">
        <v>142</v>
      </c>
      <c r="K32" s="299"/>
      <c r="L32" s="299">
        <v>80</v>
      </c>
      <c r="M32" s="299"/>
      <c r="N32" s="299">
        <v>84</v>
      </c>
      <c r="O32" s="299">
        <v>31</v>
      </c>
      <c r="P32" s="299">
        <v>41</v>
      </c>
      <c r="Q32" s="299">
        <v>95</v>
      </c>
      <c r="R32" s="299">
        <v>135</v>
      </c>
    </row>
    <row r="33" spans="1:18" x14ac:dyDescent="0.2">
      <c r="A33" s="334" t="s">
        <v>427</v>
      </c>
      <c r="B33" s="334"/>
      <c r="C33" s="334"/>
      <c r="D33" s="334"/>
      <c r="E33" s="298">
        <f t="shared" si="0"/>
        <v>20063</v>
      </c>
      <c r="F33" s="299">
        <v>19225</v>
      </c>
      <c r="G33" s="299"/>
      <c r="H33" s="299">
        <v>590</v>
      </c>
      <c r="I33" s="299">
        <v>230</v>
      </c>
      <c r="J33" s="299">
        <v>156</v>
      </c>
      <c r="K33" s="299"/>
      <c r="L33" s="299">
        <v>89</v>
      </c>
      <c r="M33" s="299"/>
      <c r="N33" s="299">
        <v>87</v>
      </c>
      <c r="O33" s="299">
        <v>36</v>
      </c>
      <c r="P33" s="299">
        <v>29</v>
      </c>
      <c r="Q33" s="299">
        <v>60</v>
      </c>
      <c r="R33" s="299">
        <v>248</v>
      </c>
    </row>
    <row r="34" spans="1:18" x14ac:dyDescent="0.2">
      <c r="A34" s="334" t="s">
        <v>428</v>
      </c>
      <c r="B34" s="334"/>
      <c r="C34" s="334"/>
      <c r="D34" s="334"/>
      <c r="E34" s="298">
        <f t="shared" si="0"/>
        <v>48397</v>
      </c>
      <c r="F34" s="299">
        <v>46158</v>
      </c>
      <c r="G34" s="299"/>
      <c r="H34" s="299">
        <v>1709</v>
      </c>
      <c r="I34" s="299">
        <v>806</v>
      </c>
      <c r="J34" s="299">
        <v>461</v>
      </c>
      <c r="K34" s="299"/>
      <c r="L34" s="299">
        <v>205</v>
      </c>
      <c r="M34" s="299"/>
      <c r="N34" s="299">
        <v>239</v>
      </c>
      <c r="O34" s="299">
        <v>131</v>
      </c>
      <c r="P34" s="299">
        <v>100</v>
      </c>
      <c r="Q34" s="299">
        <v>239</v>
      </c>
      <c r="R34" s="299">
        <v>530</v>
      </c>
    </row>
    <row r="35" spans="1:18" x14ac:dyDescent="0.2">
      <c r="A35" s="334" t="s">
        <v>429</v>
      </c>
      <c r="B35" s="334"/>
      <c r="C35" s="334"/>
      <c r="D35" s="334"/>
      <c r="E35" s="298">
        <f t="shared" si="0"/>
        <v>25456</v>
      </c>
      <c r="F35" s="299">
        <v>24623</v>
      </c>
      <c r="G35" s="299"/>
      <c r="H35" s="299">
        <v>712</v>
      </c>
      <c r="I35" s="299">
        <v>340</v>
      </c>
      <c r="J35" s="299">
        <v>195</v>
      </c>
      <c r="K35" s="299"/>
      <c r="L35" s="299">
        <v>92</v>
      </c>
      <c r="M35" s="299"/>
      <c r="N35" s="299">
        <v>119</v>
      </c>
      <c r="O35" s="299">
        <v>39</v>
      </c>
      <c r="P35" s="299">
        <v>39</v>
      </c>
      <c r="Q35" s="299">
        <v>42</v>
      </c>
      <c r="R35" s="299">
        <v>121</v>
      </c>
    </row>
    <row r="36" spans="1:18" x14ac:dyDescent="0.2">
      <c r="A36" s="334" t="s">
        <v>430</v>
      </c>
      <c r="B36" s="334"/>
      <c r="C36" s="334"/>
      <c r="D36" s="334"/>
      <c r="E36" s="298">
        <f t="shared" si="0"/>
        <v>21546</v>
      </c>
      <c r="F36" s="299">
        <v>20102</v>
      </c>
      <c r="G36" s="299"/>
      <c r="H36" s="299">
        <v>1171</v>
      </c>
      <c r="I36" s="299">
        <v>538</v>
      </c>
      <c r="J36" s="299">
        <v>466</v>
      </c>
      <c r="K36" s="299"/>
      <c r="L36" s="299">
        <v>115</v>
      </c>
      <c r="M36" s="299"/>
      <c r="N36" s="299">
        <v>89</v>
      </c>
      <c r="O36" s="299">
        <v>55</v>
      </c>
      <c r="P36" s="299">
        <v>59</v>
      </c>
      <c r="Q36" s="299">
        <v>91</v>
      </c>
      <c r="R36" s="299">
        <v>273</v>
      </c>
    </row>
    <row r="37" spans="1:18" x14ac:dyDescent="0.2">
      <c r="A37" s="334" t="s">
        <v>431</v>
      </c>
      <c r="B37" s="334"/>
      <c r="C37" s="334"/>
      <c r="D37" s="334"/>
      <c r="E37" s="298">
        <f t="shared" si="0"/>
        <v>16692</v>
      </c>
      <c r="F37" s="299">
        <v>15882</v>
      </c>
      <c r="G37" s="299"/>
      <c r="H37" s="299">
        <v>618</v>
      </c>
      <c r="I37" s="299">
        <v>250</v>
      </c>
      <c r="J37" s="299">
        <v>199</v>
      </c>
      <c r="K37" s="299"/>
      <c r="L37" s="299">
        <v>100</v>
      </c>
      <c r="M37" s="299"/>
      <c r="N37" s="299">
        <v>84</v>
      </c>
      <c r="O37" s="299">
        <v>34</v>
      </c>
      <c r="P37" s="299">
        <v>47</v>
      </c>
      <c r="Q37" s="299">
        <v>67</v>
      </c>
      <c r="R37" s="299">
        <v>192</v>
      </c>
    </row>
    <row r="38" spans="1:18" x14ac:dyDescent="0.2">
      <c r="A38" s="334" t="s">
        <v>432</v>
      </c>
      <c r="B38" s="334"/>
      <c r="C38" s="334"/>
      <c r="D38" s="334"/>
      <c r="E38" s="298">
        <f t="shared" si="0"/>
        <v>138058</v>
      </c>
      <c r="F38" s="299">
        <v>125580</v>
      </c>
      <c r="G38" s="299"/>
      <c r="H38" s="299">
        <v>6387</v>
      </c>
      <c r="I38" s="299">
        <v>3112</v>
      </c>
      <c r="J38" s="299">
        <v>2241</v>
      </c>
      <c r="K38" s="299"/>
      <c r="L38" s="299">
        <v>574</v>
      </c>
      <c r="M38" s="299"/>
      <c r="N38" s="299">
        <v>460</v>
      </c>
      <c r="O38" s="299">
        <v>302</v>
      </c>
      <c r="P38" s="299">
        <v>242</v>
      </c>
      <c r="Q38" s="299">
        <v>664</v>
      </c>
      <c r="R38" s="299">
        <v>6091</v>
      </c>
    </row>
    <row r="39" spans="1:18" x14ac:dyDescent="0.2">
      <c r="A39" s="334" t="s">
        <v>433</v>
      </c>
      <c r="B39" s="334"/>
      <c r="C39" s="334"/>
      <c r="D39" s="334"/>
      <c r="E39" s="298">
        <f t="shared" si="0"/>
        <v>12929</v>
      </c>
      <c r="F39" s="299">
        <v>12457</v>
      </c>
      <c r="G39" s="299"/>
      <c r="H39" s="299">
        <v>431</v>
      </c>
      <c r="I39" s="299">
        <v>132</v>
      </c>
      <c r="J39" s="299">
        <v>110</v>
      </c>
      <c r="K39" s="299"/>
      <c r="L39" s="299">
        <v>104</v>
      </c>
      <c r="M39" s="299"/>
      <c r="N39" s="299">
        <v>73</v>
      </c>
      <c r="O39" s="299">
        <v>23</v>
      </c>
      <c r="P39" s="299">
        <v>41</v>
      </c>
      <c r="Q39" s="299">
        <v>30</v>
      </c>
      <c r="R39" s="299">
        <v>41</v>
      </c>
    </row>
    <row r="40" spans="1:18" x14ac:dyDescent="0.2">
      <c r="A40" s="334" t="s">
        <v>434</v>
      </c>
      <c r="B40" s="334"/>
      <c r="C40" s="334"/>
      <c r="D40" s="334"/>
      <c r="E40" s="298">
        <f t="shared" si="0"/>
        <v>6224</v>
      </c>
      <c r="F40" s="299">
        <v>5805</v>
      </c>
      <c r="G40" s="299"/>
      <c r="H40" s="299">
        <v>396</v>
      </c>
      <c r="I40" s="299">
        <v>209</v>
      </c>
      <c r="J40" s="299">
        <v>89</v>
      </c>
      <c r="K40" s="299"/>
      <c r="L40" s="299">
        <v>43</v>
      </c>
      <c r="M40" s="299"/>
      <c r="N40" s="299">
        <v>18</v>
      </c>
      <c r="O40" s="299">
        <v>5</v>
      </c>
      <c r="P40" s="299">
        <v>12</v>
      </c>
      <c r="Q40" s="299">
        <v>50</v>
      </c>
      <c r="R40" s="299">
        <v>23</v>
      </c>
    </row>
    <row r="41" spans="1:18" x14ac:dyDescent="0.2">
      <c r="A41" s="334" t="s">
        <v>435</v>
      </c>
      <c r="B41" s="334"/>
      <c r="C41" s="334"/>
      <c r="D41" s="334"/>
      <c r="E41" s="298">
        <f t="shared" si="0"/>
        <v>41778</v>
      </c>
      <c r="F41" s="299">
        <v>39105</v>
      </c>
      <c r="G41" s="299"/>
      <c r="H41" s="299">
        <v>2092</v>
      </c>
      <c r="I41" s="299">
        <v>980</v>
      </c>
      <c r="J41" s="299">
        <v>799</v>
      </c>
      <c r="K41" s="299"/>
      <c r="L41" s="299">
        <v>234</v>
      </c>
      <c r="M41" s="299"/>
      <c r="N41" s="299">
        <v>189</v>
      </c>
      <c r="O41" s="299">
        <v>94</v>
      </c>
      <c r="P41" s="299">
        <v>69</v>
      </c>
      <c r="Q41" s="299">
        <v>177</v>
      </c>
      <c r="R41" s="299">
        <v>581</v>
      </c>
    </row>
    <row r="42" spans="1:18" x14ac:dyDescent="0.2">
      <c r="A42" s="334" t="s">
        <v>436</v>
      </c>
      <c r="B42" s="334"/>
      <c r="C42" s="334"/>
      <c r="D42" s="334"/>
      <c r="E42" s="298">
        <f t="shared" si="0"/>
        <v>22907</v>
      </c>
      <c r="F42" s="299">
        <v>20886</v>
      </c>
      <c r="G42" s="299"/>
      <c r="H42" s="299">
        <v>1742</v>
      </c>
      <c r="I42" s="299">
        <v>904</v>
      </c>
      <c r="J42" s="299">
        <v>584</v>
      </c>
      <c r="K42" s="299"/>
      <c r="L42" s="299">
        <v>114</v>
      </c>
      <c r="M42" s="299"/>
      <c r="N42" s="299">
        <v>80</v>
      </c>
      <c r="O42" s="299">
        <v>20</v>
      </c>
      <c r="P42" s="299">
        <v>24</v>
      </c>
      <c r="Q42" s="299">
        <v>138</v>
      </c>
      <c r="R42" s="299">
        <v>279</v>
      </c>
    </row>
    <row r="43" spans="1:18" x14ac:dyDescent="0.2">
      <c r="A43" s="334" t="s">
        <v>437</v>
      </c>
      <c r="B43" s="334"/>
      <c r="C43" s="334"/>
      <c r="D43" s="334"/>
      <c r="E43" s="298">
        <f t="shared" si="0"/>
        <v>16313</v>
      </c>
      <c r="F43" s="299">
        <v>15398</v>
      </c>
      <c r="G43" s="299"/>
      <c r="H43" s="299">
        <v>784</v>
      </c>
      <c r="I43" s="299">
        <v>335</v>
      </c>
      <c r="J43" s="299">
        <v>242</v>
      </c>
      <c r="K43" s="299"/>
      <c r="L43" s="299">
        <v>104</v>
      </c>
      <c r="M43" s="299"/>
      <c r="N43" s="299">
        <v>74</v>
      </c>
      <c r="O43" s="299">
        <v>18</v>
      </c>
      <c r="P43" s="299">
        <v>23</v>
      </c>
      <c r="Q43" s="299">
        <v>63</v>
      </c>
      <c r="R43" s="299">
        <v>131</v>
      </c>
    </row>
    <row r="44" spans="1:18" x14ac:dyDescent="0.2">
      <c r="A44" s="334" t="s">
        <v>438</v>
      </c>
      <c r="B44" s="334"/>
      <c r="C44" s="334"/>
      <c r="D44" s="334"/>
      <c r="E44" s="298">
        <f t="shared" si="0"/>
        <v>18663</v>
      </c>
      <c r="F44" s="299">
        <v>17588</v>
      </c>
      <c r="G44" s="299"/>
      <c r="H44" s="299">
        <v>949</v>
      </c>
      <c r="I44" s="299">
        <v>503</v>
      </c>
      <c r="J44" s="299">
        <v>251</v>
      </c>
      <c r="K44" s="299"/>
      <c r="L44" s="299">
        <v>137</v>
      </c>
      <c r="M44" s="299"/>
      <c r="N44" s="299">
        <v>87</v>
      </c>
      <c r="O44" s="299">
        <v>39</v>
      </c>
      <c r="P44" s="299">
        <v>46</v>
      </c>
      <c r="Q44" s="299">
        <v>95</v>
      </c>
      <c r="R44" s="299">
        <v>126</v>
      </c>
    </row>
    <row r="45" spans="1:18" x14ac:dyDescent="0.2">
      <c r="A45" s="334" t="s">
        <v>439</v>
      </c>
      <c r="B45" s="334"/>
      <c r="C45" s="334"/>
      <c r="D45" s="334"/>
      <c r="E45" s="298">
        <f t="shared" si="0"/>
        <v>48593</v>
      </c>
      <c r="F45" s="299">
        <v>46447</v>
      </c>
      <c r="G45" s="299"/>
      <c r="H45" s="299">
        <v>1733</v>
      </c>
      <c r="I45" s="299">
        <v>768</v>
      </c>
      <c r="J45" s="299">
        <v>596</v>
      </c>
      <c r="K45" s="299"/>
      <c r="L45" s="299">
        <v>170</v>
      </c>
      <c r="M45" s="299"/>
      <c r="N45" s="299">
        <v>183</v>
      </c>
      <c r="O45" s="299">
        <v>42</v>
      </c>
      <c r="P45" s="299">
        <v>39</v>
      </c>
      <c r="Q45" s="299">
        <v>150</v>
      </c>
      <c r="R45" s="299">
        <v>413</v>
      </c>
    </row>
    <row r="46" spans="1:18" x14ac:dyDescent="0.2">
      <c r="A46" s="334" t="s">
        <v>440</v>
      </c>
      <c r="B46" s="334"/>
      <c r="C46" s="334"/>
      <c r="D46" s="334"/>
      <c r="E46" s="298">
        <f t="shared" si="0"/>
        <v>23483</v>
      </c>
      <c r="F46" s="299">
        <v>22118</v>
      </c>
      <c r="G46" s="299"/>
      <c r="H46" s="299">
        <v>1137</v>
      </c>
      <c r="I46" s="299">
        <v>576</v>
      </c>
      <c r="J46" s="299">
        <v>317</v>
      </c>
      <c r="K46" s="299"/>
      <c r="L46" s="299">
        <v>161</v>
      </c>
      <c r="M46" s="299"/>
      <c r="N46" s="299">
        <v>108</v>
      </c>
      <c r="O46" s="299">
        <v>54</v>
      </c>
      <c r="P46" s="299">
        <v>57</v>
      </c>
      <c r="Q46" s="299">
        <v>92</v>
      </c>
      <c r="R46" s="299">
        <v>228</v>
      </c>
    </row>
    <row r="47" spans="1:18" x14ac:dyDescent="0.2">
      <c r="A47" s="334" t="s">
        <v>441</v>
      </c>
      <c r="B47" s="334"/>
      <c r="C47" s="334"/>
      <c r="D47" s="334"/>
      <c r="E47" s="298">
        <f t="shared" si="0"/>
        <v>25801</v>
      </c>
      <c r="F47" s="299">
        <v>24443</v>
      </c>
      <c r="G47" s="299"/>
      <c r="H47" s="299">
        <v>1141</v>
      </c>
      <c r="I47" s="299">
        <v>583</v>
      </c>
      <c r="J47" s="299">
        <v>322</v>
      </c>
      <c r="K47" s="299"/>
      <c r="L47" s="299">
        <v>151</v>
      </c>
      <c r="M47" s="299"/>
      <c r="N47" s="299">
        <v>108</v>
      </c>
      <c r="O47" s="299">
        <v>92</v>
      </c>
      <c r="P47" s="299">
        <v>74</v>
      </c>
      <c r="Q47" s="299">
        <v>147</v>
      </c>
      <c r="R47" s="299">
        <v>217</v>
      </c>
    </row>
    <row r="48" spans="1:18" x14ac:dyDescent="0.2">
      <c r="A48" s="334" t="s">
        <v>442</v>
      </c>
      <c r="B48" s="334"/>
      <c r="C48" s="334"/>
      <c r="D48" s="334"/>
      <c r="E48" s="298">
        <f t="shared" si="0"/>
        <v>11683</v>
      </c>
      <c r="F48" s="299">
        <v>10614</v>
      </c>
      <c r="G48" s="299"/>
      <c r="H48" s="299">
        <v>944</v>
      </c>
      <c r="I48" s="299">
        <v>445</v>
      </c>
      <c r="J48" s="299">
        <v>370</v>
      </c>
      <c r="K48" s="299"/>
      <c r="L48" s="299">
        <v>108</v>
      </c>
      <c r="M48" s="299"/>
      <c r="N48" s="299">
        <v>45</v>
      </c>
      <c r="O48" s="299">
        <v>21</v>
      </c>
      <c r="P48" s="299">
        <v>7</v>
      </c>
      <c r="Q48" s="299">
        <v>60</v>
      </c>
      <c r="R48" s="299">
        <v>125</v>
      </c>
    </row>
    <row r="49" spans="1:18" x14ac:dyDescent="0.2">
      <c r="A49" s="334" t="s">
        <v>443</v>
      </c>
      <c r="B49" s="334"/>
      <c r="C49" s="334"/>
      <c r="D49" s="334"/>
      <c r="E49" s="298">
        <f t="shared" si="0"/>
        <v>12626</v>
      </c>
      <c r="F49" s="299">
        <v>11919</v>
      </c>
      <c r="G49" s="299"/>
      <c r="H49" s="299">
        <v>549</v>
      </c>
      <c r="I49" s="299">
        <v>253</v>
      </c>
      <c r="J49" s="299">
        <v>152</v>
      </c>
      <c r="K49" s="299"/>
      <c r="L49" s="299">
        <v>88</v>
      </c>
      <c r="M49" s="299"/>
      <c r="N49" s="299">
        <v>44</v>
      </c>
      <c r="O49" s="299">
        <v>14</v>
      </c>
      <c r="P49" s="299">
        <v>12</v>
      </c>
      <c r="Q49" s="299">
        <v>50</v>
      </c>
      <c r="R49" s="299">
        <v>158</v>
      </c>
    </row>
    <row r="50" spans="1:18" x14ac:dyDescent="0.2">
      <c r="A50" s="334" t="s">
        <v>444</v>
      </c>
      <c r="B50" s="334"/>
      <c r="C50" s="334"/>
      <c r="D50" s="334"/>
      <c r="E50" s="298">
        <f t="shared" si="0"/>
        <v>6752</v>
      </c>
      <c r="F50" s="299">
        <v>6369</v>
      </c>
      <c r="G50" s="299"/>
      <c r="H50" s="299">
        <v>329</v>
      </c>
      <c r="I50" s="299">
        <v>178</v>
      </c>
      <c r="J50" s="299">
        <v>107</v>
      </c>
      <c r="K50" s="299"/>
      <c r="L50" s="299">
        <v>48</v>
      </c>
      <c r="M50" s="299"/>
      <c r="N50" s="299">
        <v>35</v>
      </c>
      <c r="O50" s="299">
        <v>14</v>
      </c>
      <c r="P50" s="299">
        <v>7</v>
      </c>
      <c r="Q50" s="299">
        <v>21</v>
      </c>
      <c r="R50" s="299">
        <v>54</v>
      </c>
    </row>
    <row r="51" spans="1:18" x14ac:dyDescent="0.2">
      <c r="A51" s="334" t="s">
        <v>445</v>
      </c>
      <c r="B51" s="334"/>
      <c r="C51" s="334"/>
      <c r="D51" s="334"/>
      <c r="E51" s="298">
        <f t="shared" si="0"/>
        <v>13190</v>
      </c>
      <c r="F51" s="299">
        <v>12593</v>
      </c>
      <c r="G51" s="299"/>
      <c r="H51" s="299">
        <v>519</v>
      </c>
      <c r="I51" s="299">
        <v>287</v>
      </c>
      <c r="J51" s="299">
        <v>105</v>
      </c>
      <c r="K51" s="299"/>
      <c r="L51" s="299">
        <v>40</v>
      </c>
      <c r="M51" s="299"/>
      <c r="N51" s="299">
        <v>61</v>
      </c>
      <c r="O51" s="299">
        <v>19</v>
      </c>
      <c r="P51" s="299">
        <v>9</v>
      </c>
      <c r="Q51" s="299">
        <v>42</v>
      </c>
      <c r="R51" s="299">
        <v>78</v>
      </c>
    </row>
    <row r="52" spans="1:18" x14ac:dyDescent="0.2">
      <c r="A52" s="334" t="s">
        <v>446</v>
      </c>
      <c r="B52" s="334"/>
      <c r="C52" s="334"/>
      <c r="D52" s="334"/>
      <c r="E52" s="298">
        <f t="shared" si="0"/>
        <v>54982</v>
      </c>
      <c r="F52" s="299">
        <v>52734</v>
      </c>
      <c r="G52" s="299"/>
      <c r="H52" s="299">
        <v>1856</v>
      </c>
      <c r="I52" s="299">
        <v>709</v>
      </c>
      <c r="J52" s="299">
        <v>645</v>
      </c>
      <c r="K52" s="299"/>
      <c r="L52" s="299">
        <v>302</v>
      </c>
      <c r="M52" s="299"/>
      <c r="N52" s="299">
        <v>211</v>
      </c>
      <c r="O52" s="299">
        <v>98</v>
      </c>
      <c r="P52" s="299">
        <v>70</v>
      </c>
      <c r="Q52" s="299">
        <v>291</v>
      </c>
      <c r="R52" s="299">
        <v>392</v>
      </c>
    </row>
    <row r="53" spans="1:18" x14ac:dyDescent="0.2">
      <c r="A53" s="334" t="s">
        <v>447</v>
      </c>
      <c r="B53" s="334"/>
      <c r="C53" s="334"/>
      <c r="D53" s="334"/>
      <c r="E53" s="298">
        <f t="shared" si="0"/>
        <v>15214</v>
      </c>
      <c r="F53" s="299">
        <v>14539</v>
      </c>
      <c r="G53" s="299"/>
      <c r="H53" s="299">
        <v>593</v>
      </c>
      <c r="I53" s="299">
        <v>278</v>
      </c>
      <c r="J53" s="299">
        <v>160</v>
      </c>
      <c r="K53" s="299"/>
      <c r="L53" s="299">
        <v>96</v>
      </c>
      <c r="M53" s="299"/>
      <c r="N53" s="299">
        <v>59</v>
      </c>
      <c r="O53" s="299">
        <v>29</v>
      </c>
      <c r="P53" s="299">
        <v>28</v>
      </c>
      <c r="Q53" s="299">
        <v>65</v>
      </c>
      <c r="R53" s="299">
        <v>82</v>
      </c>
    </row>
    <row r="54" spans="1:18" x14ac:dyDescent="0.2">
      <c r="A54" s="334" t="s">
        <v>448</v>
      </c>
      <c r="B54" s="334"/>
      <c r="C54" s="334"/>
      <c r="D54" s="334"/>
      <c r="E54" s="298">
        <f t="shared" si="0"/>
        <v>15286</v>
      </c>
      <c r="F54" s="299">
        <v>14745</v>
      </c>
      <c r="G54" s="299"/>
      <c r="H54" s="299">
        <v>456</v>
      </c>
      <c r="I54" s="299">
        <v>233</v>
      </c>
      <c r="J54" s="299">
        <v>65</v>
      </c>
      <c r="K54" s="299"/>
      <c r="L54" s="299">
        <v>34</v>
      </c>
      <c r="M54" s="299"/>
      <c r="N54" s="299">
        <v>65</v>
      </c>
      <c r="O54" s="299">
        <v>37</v>
      </c>
      <c r="P54" s="299">
        <v>30</v>
      </c>
      <c r="Q54" s="299">
        <v>80</v>
      </c>
      <c r="R54" s="299">
        <v>85</v>
      </c>
    </row>
    <row r="55" spans="1:18" x14ac:dyDescent="0.2">
      <c r="A55" s="334" t="s">
        <v>449</v>
      </c>
      <c r="B55" s="334"/>
      <c r="C55" s="334"/>
      <c r="D55" s="334"/>
      <c r="E55" s="298">
        <f t="shared" si="0"/>
        <v>18601</v>
      </c>
      <c r="F55" s="299">
        <v>17592</v>
      </c>
      <c r="G55" s="299"/>
      <c r="H55" s="299">
        <v>942</v>
      </c>
      <c r="I55" s="299">
        <v>365</v>
      </c>
      <c r="J55" s="299">
        <v>353</v>
      </c>
      <c r="K55" s="299"/>
      <c r="L55" s="299">
        <v>151</v>
      </c>
      <c r="M55" s="299"/>
      <c r="N55" s="299">
        <v>147</v>
      </c>
      <c r="O55" s="299">
        <v>47</v>
      </c>
      <c r="P55" s="299">
        <v>58</v>
      </c>
      <c r="Q55" s="299">
        <v>63</v>
      </c>
      <c r="R55" s="299">
        <v>67</v>
      </c>
    </row>
    <row r="56" spans="1:18" x14ac:dyDescent="0.2">
      <c r="A56" s="334" t="s">
        <v>450</v>
      </c>
      <c r="B56" s="334"/>
      <c r="C56" s="334"/>
      <c r="D56" s="334"/>
      <c r="E56" s="298">
        <f t="shared" si="0"/>
        <v>14688</v>
      </c>
      <c r="F56" s="299">
        <v>13591</v>
      </c>
      <c r="G56" s="299"/>
      <c r="H56" s="299">
        <v>1052</v>
      </c>
      <c r="I56" s="299">
        <v>571</v>
      </c>
      <c r="J56" s="299">
        <v>275</v>
      </c>
      <c r="K56" s="299"/>
      <c r="L56" s="299">
        <v>153</v>
      </c>
      <c r="M56" s="299"/>
      <c r="N56" s="299">
        <v>103</v>
      </c>
      <c r="O56" s="299">
        <v>36</v>
      </c>
      <c r="P56" s="299">
        <v>57</v>
      </c>
      <c r="Q56" s="299">
        <v>93</v>
      </c>
      <c r="R56" s="299">
        <v>45</v>
      </c>
    </row>
    <row r="57" spans="1:18" x14ac:dyDescent="0.2">
      <c r="A57" s="334" t="s">
        <v>451</v>
      </c>
      <c r="B57" s="334"/>
      <c r="C57" s="334"/>
      <c r="D57" s="334"/>
      <c r="E57" s="298">
        <f t="shared" si="0"/>
        <v>3889</v>
      </c>
      <c r="F57" s="299">
        <v>3531</v>
      </c>
      <c r="G57" s="299"/>
      <c r="H57" s="299">
        <v>332</v>
      </c>
      <c r="I57" s="299">
        <v>173</v>
      </c>
      <c r="J57" s="299">
        <v>136</v>
      </c>
      <c r="K57" s="299"/>
      <c r="L57" s="299">
        <v>34</v>
      </c>
      <c r="M57" s="299"/>
      <c r="N57" s="299">
        <v>14</v>
      </c>
      <c r="O57" s="299">
        <v>10</v>
      </c>
      <c r="P57" s="299">
        <v>3</v>
      </c>
      <c r="Q57" s="299">
        <v>5</v>
      </c>
      <c r="R57" s="299">
        <v>26</v>
      </c>
    </row>
    <row r="58" spans="1:18" x14ac:dyDescent="0.2">
      <c r="A58" s="334" t="s">
        <v>452</v>
      </c>
      <c r="B58" s="334"/>
      <c r="C58" s="334"/>
      <c r="D58" s="334"/>
      <c r="E58" s="298">
        <f t="shared" si="0"/>
        <v>11081</v>
      </c>
      <c r="F58" s="299">
        <v>10454</v>
      </c>
      <c r="G58" s="299"/>
      <c r="H58" s="299">
        <v>527</v>
      </c>
      <c r="I58" s="299">
        <v>255</v>
      </c>
      <c r="J58" s="299">
        <v>146</v>
      </c>
      <c r="K58" s="299"/>
      <c r="L58" s="299">
        <v>95</v>
      </c>
      <c r="M58" s="299"/>
      <c r="N58" s="299">
        <v>42</v>
      </c>
      <c r="O58" s="299">
        <v>20</v>
      </c>
      <c r="P58" s="299">
        <v>15</v>
      </c>
      <c r="Q58" s="299">
        <v>67</v>
      </c>
      <c r="R58" s="299">
        <v>100</v>
      </c>
    </row>
    <row r="59" spans="1:18" x14ac:dyDescent="0.2">
      <c r="A59" s="334" t="s">
        <v>453</v>
      </c>
      <c r="B59" s="334"/>
      <c r="C59" s="334"/>
      <c r="D59" s="334"/>
      <c r="E59" s="298">
        <f t="shared" si="0"/>
        <v>9416</v>
      </c>
      <c r="F59" s="299">
        <v>9077</v>
      </c>
      <c r="G59" s="299"/>
      <c r="H59" s="299">
        <v>276</v>
      </c>
      <c r="I59" s="299">
        <v>133</v>
      </c>
      <c r="J59" s="299">
        <v>57</v>
      </c>
      <c r="K59" s="299"/>
      <c r="L59" s="299">
        <v>37</v>
      </c>
      <c r="M59" s="299"/>
      <c r="N59" s="299">
        <v>58</v>
      </c>
      <c r="O59" s="299">
        <v>25</v>
      </c>
      <c r="P59" s="299">
        <v>20</v>
      </c>
      <c r="Q59" s="299">
        <v>30</v>
      </c>
      <c r="R59" s="299">
        <v>63</v>
      </c>
    </row>
    <row r="60" spans="1:18" x14ac:dyDescent="0.2">
      <c r="A60" s="334" t="s">
        <v>454</v>
      </c>
      <c r="B60" s="334"/>
      <c r="C60" s="334"/>
      <c r="D60" s="334"/>
      <c r="E60" s="298">
        <f t="shared" si="0"/>
        <v>7810</v>
      </c>
      <c r="F60" s="299">
        <v>7511</v>
      </c>
      <c r="G60" s="299"/>
      <c r="H60" s="299">
        <v>196</v>
      </c>
      <c r="I60" s="299">
        <v>78</v>
      </c>
      <c r="J60" s="299">
        <v>42</v>
      </c>
      <c r="K60" s="299"/>
      <c r="L60" s="299">
        <v>34</v>
      </c>
      <c r="M60" s="299"/>
      <c r="N60" s="299">
        <v>28</v>
      </c>
      <c r="O60" s="299">
        <v>8</v>
      </c>
      <c r="P60" s="299">
        <v>17</v>
      </c>
      <c r="Q60" s="299">
        <v>25</v>
      </c>
      <c r="R60" s="299">
        <v>103</v>
      </c>
    </row>
    <row r="61" spans="1:18" x14ac:dyDescent="0.2">
      <c r="A61" s="472" t="s">
        <v>455</v>
      </c>
      <c r="B61" s="472"/>
      <c r="C61" s="472"/>
      <c r="D61" s="472"/>
      <c r="E61" s="298">
        <f t="shared" si="0"/>
        <v>86696</v>
      </c>
      <c r="F61" s="322">
        <v>82785</v>
      </c>
      <c r="G61" s="322"/>
      <c r="H61" s="299">
        <v>3093</v>
      </c>
      <c r="I61" s="322">
        <v>1387</v>
      </c>
      <c r="J61" s="322">
        <v>970</v>
      </c>
      <c r="K61" s="322"/>
      <c r="L61" s="322">
        <v>378</v>
      </c>
      <c r="M61" s="299"/>
      <c r="N61" s="299">
        <v>298</v>
      </c>
      <c r="O61" s="299">
        <v>154</v>
      </c>
      <c r="P61" s="299">
        <v>139</v>
      </c>
      <c r="Q61" s="299">
        <v>317</v>
      </c>
      <c r="R61" s="299">
        <v>818</v>
      </c>
    </row>
    <row r="62" spans="1:18" x14ac:dyDescent="0.2">
      <c r="A62" s="334" t="s">
        <v>456</v>
      </c>
      <c r="B62" s="334"/>
      <c r="C62" s="334"/>
      <c r="D62" s="334"/>
      <c r="E62" s="298">
        <f t="shared" si="0"/>
        <v>305260</v>
      </c>
      <c r="F62" s="299">
        <v>290068</v>
      </c>
      <c r="G62" s="299"/>
      <c r="H62" s="299">
        <v>9409</v>
      </c>
      <c r="I62" s="299">
        <v>4650</v>
      </c>
      <c r="J62" s="299">
        <v>2888</v>
      </c>
      <c r="K62" s="299"/>
      <c r="L62" s="299">
        <v>846</v>
      </c>
      <c r="M62" s="299"/>
      <c r="N62" s="299">
        <v>873</v>
      </c>
      <c r="O62" s="299">
        <v>444</v>
      </c>
      <c r="P62" s="299">
        <v>414</v>
      </c>
      <c r="Q62" s="299">
        <v>1040</v>
      </c>
      <c r="R62" s="299">
        <v>5783</v>
      </c>
    </row>
    <row r="63" spans="1:18" x14ac:dyDescent="0.2">
      <c r="A63" s="334" t="s">
        <v>457</v>
      </c>
      <c r="B63" s="334"/>
      <c r="C63" s="334"/>
      <c r="D63" s="334"/>
      <c r="E63" s="298">
        <f t="shared" si="0"/>
        <v>48351</v>
      </c>
      <c r="F63" s="299">
        <v>45896</v>
      </c>
      <c r="G63" s="299"/>
      <c r="H63" s="299">
        <v>1637</v>
      </c>
      <c r="I63" s="299">
        <v>843</v>
      </c>
      <c r="J63" s="299">
        <v>463</v>
      </c>
      <c r="K63" s="299"/>
      <c r="L63" s="299">
        <v>190</v>
      </c>
      <c r="M63" s="299"/>
      <c r="N63" s="299">
        <v>152</v>
      </c>
      <c r="O63" s="299">
        <v>87</v>
      </c>
      <c r="P63" s="299">
        <v>70</v>
      </c>
      <c r="Q63" s="299">
        <v>147</v>
      </c>
      <c r="R63" s="299">
        <v>818</v>
      </c>
    </row>
    <row r="64" spans="1:18" x14ac:dyDescent="0.2">
      <c r="A64" s="334" t="s">
        <v>458</v>
      </c>
      <c r="B64" s="334"/>
      <c r="C64" s="334"/>
      <c r="D64" s="334"/>
      <c r="E64" s="298">
        <f t="shared" si="0"/>
        <v>2144</v>
      </c>
      <c r="F64" s="299">
        <v>1966</v>
      </c>
      <c r="G64" s="299"/>
      <c r="H64" s="299">
        <v>167</v>
      </c>
      <c r="I64" s="299">
        <v>86</v>
      </c>
      <c r="J64" s="299">
        <v>58</v>
      </c>
      <c r="K64" s="299"/>
      <c r="L64" s="299">
        <v>20</v>
      </c>
      <c r="M64" s="299"/>
      <c r="N64" s="299">
        <v>10</v>
      </c>
      <c r="O64" s="299">
        <v>1</v>
      </c>
      <c r="P64" s="299">
        <v>2</v>
      </c>
      <c r="Q64" s="299">
        <v>6</v>
      </c>
      <c r="R64" s="299">
        <v>11</v>
      </c>
    </row>
    <row r="65" spans="1:18" x14ac:dyDescent="0.2">
      <c r="A65" s="334" t="s">
        <v>459</v>
      </c>
      <c r="B65" s="334"/>
      <c r="C65" s="334"/>
      <c r="D65" s="334"/>
      <c r="E65" s="298">
        <f t="shared" si="0"/>
        <v>5728</v>
      </c>
      <c r="F65" s="299">
        <v>5305</v>
      </c>
      <c r="G65" s="299"/>
      <c r="H65" s="299">
        <v>407</v>
      </c>
      <c r="I65" s="299">
        <v>202</v>
      </c>
      <c r="J65" s="299">
        <v>143</v>
      </c>
      <c r="K65" s="299"/>
      <c r="L65" s="299">
        <v>52</v>
      </c>
      <c r="M65" s="299"/>
      <c r="N65" s="299">
        <v>36</v>
      </c>
      <c r="O65" s="299">
        <v>17</v>
      </c>
      <c r="P65" s="299">
        <v>9</v>
      </c>
      <c r="Q65" s="299">
        <v>25</v>
      </c>
      <c r="R65" s="299">
        <v>16</v>
      </c>
    </row>
    <row r="66" spans="1:18" x14ac:dyDescent="0.2">
      <c r="A66" s="338" t="s">
        <v>460</v>
      </c>
      <c r="B66" s="338"/>
      <c r="C66" s="338"/>
      <c r="D66" s="338"/>
      <c r="E66" s="298">
        <f t="shared" si="0"/>
        <v>18713</v>
      </c>
      <c r="F66" s="299">
        <v>17719</v>
      </c>
      <c r="G66" s="299"/>
      <c r="H66" s="299">
        <v>929</v>
      </c>
      <c r="I66" s="299">
        <v>425</v>
      </c>
      <c r="J66" s="299">
        <v>312</v>
      </c>
      <c r="K66" s="299"/>
      <c r="L66" s="299">
        <v>155</v>
      </c>
      <c r="M66" s="299"/>
      <c r="N66" s="299">
        <v>102</v>
      </c>
      <c r="O66" s="299">
        <v>67</v>
      </c>
      <c r="P66" s="299">
        <v>81</v>
      </c>
      <c r="Q66" s="299">
        <v>62</v>
      </c>
      <c r="R66" s="299">
        <v>65</v>
      </c>
    </row>
    <row r="67" spans="1:18" x14ac:dyDescent="0.2">
      <c r="A67" s="338" t="s">
        <v>461</v>
      </c>
      <c r="B67" s="338"/>
      <c r="C67" s="338"/>
      <c r="D67" s="338"/>
      <c r="E67" s="298">
        <f t="shared" si="0"/>
        <v>196541</v>
      </c>
      <c r="F67" s="299">
        <v>186380</v>
      </c>
      <c r="G67" s="299"/>
      <c r="H67" s="299">
        <v>6826</v>
      </c>
      <c r="I67" s="299">
        <v>3279</v>
      </c>
      <c r="J67" s="299">
        <v>2007</v>
      </c>
      <c r="K67" s="299"/>
      <c r="L67" s="299">
        <v>719</v>
      </c>
      <c r="M67" s="299"/>
      <c r="N67" s="299">
        <v>623</v>
      </c>
      <c r="O67" s="299">
        <v>375</v>
      </c>
      <c r="P67" s="299">
        <v>331</v>
      </c>
      <c r="Q67" s="299">
        <v>817</v>
      </c>
      <c r="R67" s="299">
        <v>3335</v>
      </c>
    </row>
    <row r="68" spans="1:18" x14ac:dyDescent="0.2">
      <c r="A68" s="338" t="s">
        <v>462</v>
      </c>
      <c r="B68" s="338"/>
      <c r="C68" s="338"/>
      <c r="D68" s="338"/>
      <c r="E68" s="298">
        <f t="shared" si="0"/>
        <v>57366</v>
      </c>
      <c r="F68" s="299">
        <v>52349</v>
      </c>
      <c r="G68" s="299"/>
      <c r="H68" s="299">
        <v>4366</v>
      </c>
      <c r="I68" s="299">
        <v>2132</v>
      </c>
      <c r="J68" s="299">
        <v>1685</v>
      </c>
      <c r="K68" s="299"/>
      <c r="L68" s="299">
        <v>413</v>
      </c>
      <c r="M68" s="299"/>
      <c r="N68" s="299">
        <v>305</v>
      </c>
      <c r="O68" s="299">
        <v>165</v>
      </c>
      <c r="P68" s="299">
        <v>115</v>
      </c>
      <c r="Q68" s="299">
        <v>307</v>
      </c>
      <c r="R68" s="299">
        <v>651</v>
      </c>
    </row>
    <row r="69" spans="1:18" x14ac:dyDescent="0.2">
      <c r="A69" s="338" t="s">
        <v>463</v>
      </c>
      <c r="B69" s="338"/>
      <c r="C69" s="338"/>
      <c r="D69" s="338"/>
      <c r="E69" s="298">
        <f t="shared" si="0"/>
        <v>15668</v>
      </c>
      <c r="F69" s="299">
        <v>14547</v>
      </c>
      <c r="G69" s="299"/>
      <c r="H69" s="299">
        <v>1085</v>
      </c>
      <c r="I69" s="299">
        <v>428</v>
      </c>
      <c r="J69" s="299">
        <v>441</v>
      </c>
      <c r="K69" s="299"/>
      <c r="L69" s="299">
        <v>156</v>
      </c>
      <c r="M69" s="299"/>
      <c r="N69" s="299">
        <v>100</v>
      </c>
      <c r="O69" s="299">
        <v>42</v>
      </c>
      <c r="P69" s="299">
        <v>48</v>
      </c>
      <c r="Q69" s="299">
        <v>96</v>
      </c>
      <c r="R69" s="299">
        <v>36</v>
      </c>
    </row>
    <row r="70" spans="1:18" x14ac:dyDescent="0.2">
      <c r="A70" s="338" t="s">
        <v>464</v>
      </c>
      <c r="B70" s="338"/>
      <c r="C70" s="338"/>
      <c r="D70" s="338"/>
      <c r="E70" s="298">
        <f t="shared" si="0"/>
        <v>52510</v>
      </c>
      <c r="F70" s="299">
        <v>50722</v>
      </c>
      <c r="G70" s="299"/>
      <c r="H70" s="299">
        <v>1620</v>
      </c>
      <c r="I70" s="299">
        <v>632</v>
      </c>
      <c r="J70" s="299">
        <v>508</v>
      </c>
      <c r="K70" s="299"/>
      <c r="L70" s="299">
        <v>258</v>
      </c>
      <c r="M70" s="299"/>
      <c r="N70" s="299">
        <v>242</v>
      </c>
      <c r="O70" s="299">
        <v>90</v>
      </c>
      <c r="P70" s="299">
        <v>106</v>
      </c>
      <c r="Q70" s="299">
        <v>148</v>
      </c>
      <c r="R70" s="299">
        <v>168</v>
      </c>
    </row>
    <row r="71" spans="1:18" x14ac:dyDescent="0.2">
      <c r="A71" s="338" t="s">
        <v>465</v>
      </c>
      <c r="B71" s="338"/>
      <c r="C71" s="338"/>
      <c r="D71" s="338"/>
      <c r="E71" s="298">
        <f t="shared" si="0"/>
        <v>117725</v>
      </c>
      <c r="F71" s="299">
        <v>111735</v>
      </c>
      <c r="G71" s="299"/>
      <c r="H71" s="299">
        <v>3747</v>
      </c>
      <c r="I71" s="299">
        <v>1896</v>
      </c>
      <c r="J71" s="299">
        <v>1075</v>
      </c>
      <c r="K71" s="299"/>
      <c r="L71" s="299">
        <v>328</v>
      </c>
      <c r="M71" s="299"/>
      <c r="N71" s="299">
        <v>391</v>
      </c>
      <c r="O71" s="299">
        <v>150</v>
      </c>
      <c r="P71" s="299">
        <v>130</v>
      </c>
      <c r="Q71" s="299">
        <v>419</v>
      </c>
      <c r="R71" s="299">
        <v>2243</v>
      </c>
    </row>
    <row r="72" spans="1:18" x14ac:dyDescent="0.2">
      <c r="A72" s="338" t="s">
        <v>466</v>
      </c>
      <c r="B72" s="338"/>
      <c r="C72" s="338"/>
      <c r="D72" s="338"/>
      <c r="E72" s="298">
        <f t="shared" si="0"/>
        <v>19710</v>
      </c>
      <c r="F72" s="299">
        <v>18842</v>
      </c>
      <c r="G72" s="299"/>
      <c r="H72" s="299">
        <v>697</v>
      </c>
      <c r="I72" s="299">
        <v>358</v>
      </c>
      <c r="J72" s="299">
        <v>163</v>
      </c>
      <c r="K72" s="299"/>
      <c r="L72" s="299">
        <v>70</v>
      </c>
      <c r="M72" s="299"/>
      <c r="N72" s="299">
        <v>76</v>
      </c>
      <c r="O72" s="299">
        <v>33</v>
      </c>
      <c r="P72" s="299">
        <v>35</v>
      </c>
      <c r="Q72" s="299">
        <v>109</v>
      </c>
      <c r="R72" s="299">
        <v>171</v>
      </c>
    </row>
    <row r="73" spans="1:18" x14ac:dyDescent="0.2">
      <c r="A73" s="338" t="s">
        <v>467</v>
      </c>
      <c r="B73" s="338"/>
      <c r="C73" s="338"/>
      <c r="D73" s="338"/>
      <c r="E73" s="298">
        <f t="shared" si="0"/>
        <v>15492</v>
      </c>
      <c r="F73" s="299">
        <v>14676</v>
      </c>
      <c r="G73" s="299"/>
      <c r="H73" s="299">
        <v>696</v>
      </c>
      <c r="I73" s="299">
        <v>318</v>
      </c>
      <c r="J73" s="299">
        <v>248</v>
      </c>
      <c r="K73" s="299"/>
      <c r="L73" s="299">
        <v>96</v>
      </c>
      <c r="M73" s="299"/>
      <c r="N73" s="299">
        <v>52</v>
      </c>
      <c r="O73" s="299">
        <v>26</v>
      </c>
      <c r="P73" s="299">
        <v>15</v>
      </c>
      <c r="Q73" s="299">
        <v>39</v>
      </c>
      <c r="R73" s="299">
        <v>120</v>
      </c>
    </row>
    <row r="74" spans="1:18" x14ac:dyDescent="0.2">
      <c r="A74" s="338" t="s">
        <v>468</v>
      </c>
      <c r="B74" s="338"/>
      <c r="C74" s="338"/>
      <c r="D74" s="338"/>
      <c r="E74" s="298">
        <f t="shared" si="0"/>
        <v>21822</v>
      </c>
      <c r="F74" s="299">
        <v>20773</v>
      </c>
      <c r="G74" s="299"/>
      <c r="H74" s="299">
        <v>815</v>
      </c>
      <c r="I74" s="299">
        <v>422</v>
      </c>
      <c r="J74" s="299">
        <v>254</v>
      </c>
      <c r="K74" s="299"/>
      <c r="L74" s="299">
        <v>85</v>
      </c>
      <c r="M74" s="299"/>
      <c r="N74" s="299">
        <v>85</v>
      </c>
      <c r="O74" s="299">
        <v>49</v>
      </c>
      <c r="P74" s="299">
        <v>21</v>
      </c>
      <c r="Q74" s="299">
        <v>86</v>
      </c>
      <c r="R74" s="299">
        <v>234</v>
      </c>
    </row>
    <row r="75" spans="1:18" x14ac:dyDescent="0.2">
      <c r="A75" s="338" t="s">
        <v>469</v>
      </c>
      <c r="B75" s="338"/>
      <c r="C75" s="338"/>
      <c r="D75" s="338"/>
      <c r="E75" s="298">
        <f t="shared" si="0"/>
        <v>11645</v>
      </c>
      <c r="F75" s="299">
        <v>10826</v>
      </c>
      <c r="G75" s="299"/>
      <c r="H75" s="299">
        <v>776</v>
      </c>
      <c r="I75" s="299">
        <v>368</v>
      </c>
      <c r="J75" s="299">
        <v>269</v>
      </c>
      <c r="K75" s="299"/>
      <c r="L75" s="299">
        <v>134</v>
      </c>
      <c r="M75" s="299"/>
      <c r="N75" s="299">
        <v>67</v>
      </c>
      <c r="O75" s="299">
        <v>54</v>
      </c>
      <c r="P75" s="299">
        <v>22</v>
      </c>
      <c r="Q75" s="299">
        <v>77</v>
      </c>
      <c r="R75" s="299">
        <v>43</v>
      </c>
    </row>
    <row r="76" spans="1:18" x14ac:dyDescent="0.2">
      <c r="A76" s="338" t="s">
        <v>470</v>
      </c>
      <c r="B76" s="338"/>
      <c r="C76" s="338"/>
      <c r="D76" s="338"/>
      <c r="E76" s="298">
        <f t="shared" si="0"/>
        <v>26265</v>
      </c>
      <c r="F76" s="299">
        <v>24856</v>
      </c>
      <c r="G76" s="299"/>
      <c r="H76" s="299">
        <v>1256</v>
      </c>
      <c r="I76" s="299">
        <v>723</v>
      </c>
      <c r="J76" s="299">
        <v>344</v>
      </c>
      <c r="K76" s="299"/>
      <c r="L76" s="299">
        <v>127</v>
      </c>
      <c r="M76" s="299"/>
      <c r="N76" s="299">
        <v>141</v>
      </c>
      <c r="O76" s="299">
        <v>109</v>
      </c>
      <c r="P76" s="299">
        <v>67</v>
      </c>
      <c r="Q76" s="299">
        <v>127</v>
      </c>
      <c r="R76" s="299">
        <v>153</v>
      </c>
    </row>
    <row r="77" spans="1:18" x14ac:dyDescent="0.2">
      <c r="A77" s="338" t="s">
        <v>471</v>
      </c>
      <c r="B77" s="338"/>
      <c r="C77" s="338"/>
      <c r="D77" s="338"/>
      <c r="E77" s="298">
        <f t="shared" ref="E77:E139" si="1">SUM(F77+H77+R77)</f>
        <v>19128</v>
      </c>
      <c r="F77" s="299">
        <v>18029</v>
      </c>
      <c r="G77" s="299"/>
      <c r="H77" s="299">
        <v>1046</v>
      </c>
      <c r="I77" s="299">
        <v>561</v>
      </c>
      <c r="J77" s="299">
        <v>274</v>
      </c>
      <c r="K77" s="299"/>
      <c r="L77" s="299">
        <v>134</v>
      </c>
      <c r="M77" s="299"/>
      <c r="N77" s="299">
        <v>100</v>
      </c>
      <c r="O77" s="299">
        <v>34</v>
      </c>
      <c r="P77" s="299">
        <v>34</v>
      </c>
      <c r="Q77" s="299">
        <v>92</v>
      </c>
      <c r="R77" s="299">
        <v>53</v>
      </c>
    </row>
    <row r="78" spans="1:18" x14ac:dyDescent="0.2">
      <c r="A78" s="338" t="s">
        <v>472</v>
      </c>
      <c r="B78" s="338"/>
      <c r="C78" s="338"/>
      <c r="D78" s="338"/>
      <c r="E78" s="298">
        <f t="shared" si="1"/>
        <v>61718</v>
      </c>
      <c r="F78" s="299">
        <v>57800</v>
      </c>
      <c r="G78" s="299"/>
      <c r="H78" s="299">
        <v>3028</v>
      </c>
      <c r="I78" s="299">
        <v>1630</v>
      </c>
      <c r="J78" s="299">
        <v>923</v>
      </c>
      <c r="K78" s="299"/>
      <c r="L78" s="299">
        <v>382</v>
      </c>
      <c r="M78" s="299"/>
      <c r="N78" s="299">
        <v>244</v>
      </c>
      <c r="O78" s="299">
        <v>134</v>
      </c>
      <c r="P78" s="299">
        <v>144</v>
      </c>
      <c r="Q78" s="299">
        <v>299</v>
      </c>
      <c r="R78" s="299">
        <v>890</v>
      </c>
    </row>
    <row r="79" spans="1:18" x14ac:dyDescent="0.2">
      <c r="A79" s="338" t="s">
        <v>473</v>
      </c>
      <c r="B79" s="338"/>
      <c r="C79" s="338"/>
      <c r="D79" s="338"/>
      <c r="E79" s="298">
        <f t="shared" si="1"/>
        <v>25548</v>
      </c>
      <c r="F79" s="299">
        <v>24349</v>
      </c>
      <c r="G79" s="299"/>
      <c r="H79" s="299">
        <v>1129</v>
      </c>
      <c r="I79" s="299">
        <v>572</v>
      </c>
      <c r="J79" s="299">
        <v>387</v>
      </c>
      <c r="K79" s="299"/>
      <c r="L79" s="299">
        <v>144</v>
      </c>
      <c r="M79" s="299"/>
      <c r="N79" s="299">
        <v>94</v>
      </c>
      <c r="O79" s="299">
        <v>40</v>
      </c>
      <c r="P79" s="299">
        <v>32</v>
      </c>
      <c r="Q79" s="299">
        <v>95</v>
      </c>
      <c r="R79" s="299">
        <v>70</v>
      </c>
    </row>
    <row r="80" spans="1:18" x14ac:dyDescent="0.2">
      <c r="A80" s="338" t="s">
        <v>474</v>
      </c>
      <c r="B80" s="338"/>
      <c r="C80" s="338"/>
      <c r="D80" s="338"/>
      <c r="E80" s="298">
        <f t="shared" si="1"/>
        <v>16418</v>
      </c>
      <c r="F80" s="299">
        <v>15810</v>
      </c>
      <c r="G80" s="299"/>
      <c r="H80" s="299">
        <v>524</v>
      </c>
      <c r="I80" s="299">
        <v>289</v>
      </c>
      <c r="J80" s="299">
        <v>132</v>
      </c>
      <c r="K80" s="299"/>
      <c r="L80" s="299">
        <v>89</v>
      </c>
      <c r="M80" s="299"/>
      <c r="N80" s="299">
        <v>54</v>
      </c>
      <c r="O80" s="299">
        <v>32</v>
      </c>
      <c r="P80" s="299">
        <v>28</v>
      </c>
      <c r="Q80" s="299">
        <v>39</v>
      </c>
      <c r="R80" s="299">
        <v>84</v>
      </c>
    </row>
    <row r="81" spans="1:18" x14ac:dyDescent="0.2">
      <c r="A81" s="338" t="s">
        <v>475</v>
      </c>
      <c r="B81" s="338"/>
      <c r="C81" s="338"/>
      <c r="D81" s="338"/>
      <c r="E81" s="298">
        <f t="shared" si="1"/>
        <v>59761</v>
      </c>
      <c r="F81" s="299">
        <v>56114</v>
      </c>
      <c r="G81" s="299"/>
      <c r="H81" s="299">
        <v>2481</v>
      </c>
      <c r="I81" s="299">
        <v>1240</v>
      </c>
      <c r="J81" s="299">
        <v>852</v>
      </c>
      <c r="K81" s="299"/>
      <c r="L81" s="299">
        <v>314</v>
      </c>
      <c r="M81" s="299"/>
      <c r="N81" s="299">
        <v>226</v>
      </c>
      <c r="O81" s="299">
        <v>127</v>
      </c>
      <c r="P81" s="299">
        <v>104</v>
      </c>
      <c r="Q81" s="299">
        <v>200</v>
      </c>
      <c r="R81" s="299">
        <v>1166</v>
      </c>
    </row>
    <row r="82" spans="1:18" x14ac:dyDescent="0.2">
      <c r="A82" s="338" t="s">
        <v>476</v>
      </c>
      <c r="B82" s="338"/>
      <c r="C82" s="338"/>
      <c r="D82" s="338"/>
      <c r="E82" s="298">
        <f t="shared" si="1"/>
        <v>24353</v>
      </c>
      <c r="F82" s="299">
        <v>22775</v>
      </c>
      <c r="G82" s="299"/>
      <c r="H82" s="299">
        <v>1344</v>
      </c>
      <c r="I82" s="299">
        <v>813</v>
      </c>
      <c r="J82" s="299">
        <v>343</v>
      </c>
      <c r="K82" s="299"/>
      <c r="L82" s="299">
        <v>187</v>
      </c>
      <c r="M82" s="299"/>
      <c r="N82" s="299">
        <v>136</v>
      </c>
      <c r="O82" s="299">
        <v>100</v>
      </c>
      <c r="P82" s="299">
        <v>70</v>
      </c>
      <c r="Q82" s="299">
        <v>100</v>
      </c>
      <c r="R82" s="299">
        <v>234</v>
      </c>
    </row>
    <row r="83" spans="1:18" x14ac:dyDescent="0.2">
      <c r="A83" s="338" t="s">
        <v>477</v>
      </c>
      <c r="B83" s="338"/>
      <c r="C83" s="338"/>
      <c r="D83" s="338"/>
      <c r="E83" s="298">
        <f t="shared" si="1"/>
        <v>18277</v>
      </c>
      <c r="F83" s="299">
        <v>17171</v>
      </c>
      <c r="G83" s="299"/>
      <c r="H83" s="299">
        <v>1016</v>
      </c>
      <c r="I83" s="299">
        <v>457</v>
      </c>
      <c r="J83" s="299">
        <v>402</v>
      </c>
      <c r="K83" s="299"/>
      <c r="L83" s="299">
        <v>142</v>
      </c>
      <c r="M83" s="299"/>
      <c r="N83" s="299">
        <v>136</v>
      </c>
      <c r="O83" s="299">
        <v>63</v>
      </c>
      <c r="P83" s="299">
        <v>46</v>
      </c>
      <c r="Q83" s="299">
        <v>84</v>
      </c>
      <c r="R83" s="299">
        <v>90</v>
      </c>
    </row>
    <row r="84" spans="1:18" x14ac:dyDescent="0.2">
      <c r="A84" s="338" t="s">
        <v>478</v>
      </c>
      <c r="B84" s="338"/>
      <c r="C84" s="338"/>
      <c r="D84" s="338"/>
      <c r="E84" s="298">
        <f t="shared" si="1"/>
        <v>54561</v>
      </c>
      <c r="F84" s="299">
        <v>52505</v>
      </c>
      <c r="G84" s="299"/>
      <c r="H84" s="299">
        <v>1771</v>
      </c>
      <c r="I84" s="299">
        <v>785</v>
      </c>
      <c r="J84" s="299">
        <v>461</v>
      </c>
      <c r="K84" s="299"/>
      <c r="L84" s="299">
        <v>271</v>
      </c>
      <c r="M84" s="299"/>
      <c r="N84" s="299">
        <v>259</v>
      </c>
      <c r="O84" s="299">
        <v>152</v>
      </c>
      <c r="P84" s="299">
        <v>115</v>
      </c>
      <c r="Q84" s="299">
        <v>196</v>
      </c>
      <c r="R84" s="299">
        <v>285</v>
      </c>
    </row>
    <row r="85" spans="1:18" x14ac:dyDescent="0.2">
      <c r="A85" s="338" t="s">
        <v>479</v>
      </c>
      <c r="B85" s="338"/>
      <c r="C85" s="338"/>
      <c r="D85" s="338"/>
      <c r="E85" s="298">
        <f t="shared" si="1"/>
        <v>20765</v>
      </c>
      <c r="F85" s="299">
        <v>19451</v>
      </c>
      <c r="G85" s="299"/>
      <c r="H85" s="299">
        <v>1133</v>
      </c>
      <c r="I85" s="299">
        <v>534</v>
      </c>
      <c r="J85" s="299">
        <v>335</v>
      </c>
      <c r="K85" s="299"/>
      <c r="L85" s="299">
        <v>228</v>
      </c>
      <c r="M85" s="299"/>
      <c r="N85" s="299">
        <v>128</v>
      </c>
      <c r="O85" s="299">
        <v>72</v>
      </c>
      <c r="P85" s="299">
        <v>63</v>
      </c>
      <c r="Q85" s="299">
        <v>113</v>
      </c>
      <c r="R85" s="299">
        <v>181</v>
      </c>
    </row>
    <row r="86" spans="1:18" x14ac:dyDescent="0.2">
      <c r="A86" s="338" t="s">
        <v>480</v>
      </c>
      <c r="B86" s="338"/>
      <c r="C86" s="338"/>
      <c r="D86" s="338"/>
      <c r="E86" s="298">
        <f t="shared" si="1"/>
        <v>41649</v>
      </c>
      <c r="F86" s="299">
        <v>39338</v>
      </c>
      <c r="G86" s="299"/>
      <c r="H86" s="299">
        <v>1924</v>
      </c>
      <c r="I86" s="299">
        <v>854</v>
      </c>
      <c r="J86" s="299">
        <v>598</v>
      </c>
      <c r="K86" s="299"/>
      <c r="L86" s="299">
        <v>248</v>
      </c>
      <c r="M86" s="299"/>
      <c r="N86" s="299">
        <v>142</v>
      </c>
      <c r="O86" s="299">
        <v>29</v>
      </c>
      <c r="P86" s="299">
        <v>34</v>
      </c>
      <c r="Q86" s="299">
        <v>213</v>
      </c>
      <c r="R86" s="299">
        <v>387</v>
      </c>
    </row>
    <row r="87" spans="1:18" x14ac:dyDescent="0.2">
      <c r="A87" s="338" t="s">
        <v>481</v>
      </c>
      <c r="B87" s="338"/>
      <c r="C87" s="338"/>
      <c r="D87" s="338"/>
      <c r="E87" s="298">
        <f t="shared" si="1"/>
        <v>6750</v>
      </c>
      <c r="F87" s="299">
        <v>6425</v>
      </c>
      <c r="G87" s="299"/>
      <c r="H87" s="299">
        <v>243</v>
      </c>
      <c r="I87" s="299">
        <v>135</v>
      </c>
      <c r="J87" s="299">
        <v>42</v>
      </c>
      <c r="K87" s="299"/>
      <c r="L87" s="299">
        <v>30</v>
      </c>
      <c r="M87" s="299"/>
      <c r="N87" s="299">
        <v>30</v>
      </c>
      <c r="O87" s="299">
        <v>20</v>
      </c>
      <c r="P87" s="299">
        <v>12</v>
      </c>
      <c r="Q87" s="299">
        <v>30</v>
      </c>
      <c r="R87" s="299">
        <v>82</v>
      </c>
    </row>
    <row r="88" spans="1:18" x14ac:dyDescent="0.2">
      <c r="A88" s="338" t="s">
        <v>482</v>
      </c>
      <c r="B88" s="338"/>
      <c r="C88" s="338"/>
      <c r="D88" s="338"/>
      <c r="E88" s="298">
        <f t="shared" si="1"/>
        <v>17121</v>
      </c>
      <c r="F88" s="299">
        <v>15709</v>
      </c>
      <c r="G88" s="299"/>
      <c r="H88" s="299">
        <v>1344</v>
      </c>
      <c r="I88" s="299">
        <v>700</v>
      </c>
      <c r="J88" s="299">
        <v>370</v>
      </c>
      <c r="K88" s="299"/>
      <c r="L88" s="299">
        <v>104</v>
      </c>
      <c r="M88" s="299"/>
      <c r="N88" s="299">
        <v>89</v>
      </c>
      <c r="O88" s="299">
        <v>37</v>
      </c>
      <c r="P88" s="299">
        <v>28</v>
      </c>
      <c r="Q88" s="299">
        <v>152</v>
      </c>
      <c r="R88" s="299">
        <v>68</v>
      </c>
    </row>
    <row r="89" spans="1:18" x14ac:dyDescent="0.2">
      <c r="A89" s="338" t="s">
        <v>483</v>
      </c>
      <c r="B89" s="338"/>
      <c r="C89" s="338"/>
      <c r="D89" s="338"/>
      <c r="E89" s="298">
        <f t="shared" si="1"/>
        <v>13575</v>
      </c>
      <c r="F89" s="299">
        <v>12718</v>
      </c>
      <c r="G89" s="299"/>
      <c r="H89" s="299">
        <v>729</v>
      </c>
      <c r="I89" s="299">
        <v>433</v>
      </c>
      <c r="J89" s="299">
        <v>138</v>
      </c>
      <c r="K89" s="299"/>
      <c r="L89" s="299">
        <v>110</v>
      </c>
      <c r="M89" s="299"/>
      <c r="N89" s="299">
        <v>52</v>
      </c>
      <c r="O89" s="299">
        <v>28</v>
      </c>
      <c r="P89" s="299">
        <v>6</v>
      </c>
      <c r="Q89" s="299">
        <v>54</v>
      </c>
      <c r="R89" s="299">
        <v>128</v>
      </c>
    </row>
    <row r="90" spans="1:18" x14ac:dyDescent="0.2">
      <c r="A90" s="338" t="s">
        <v>484</v>
      </c>
      <c r="B90" s="338"/>
      <c r="C90" s="338"/>
      <c r="D90" s="338"/>
      <c r="E90" s="298">
        <f t="shared" si="1"/>
        <v>42205</v>
      </c>
      <c r="F90" s="299">
        <v>40144</v>
      </c>
      <c r="G90" s="299"/>
      <c r="H90" s="299">
        <v>1780</v>
      </c>
      <c r="I90" s="299">
        <v>828</v>
      </c>
      <c r="J90" s="299">
        <v>564</v>
      </c>
      <c r="K90" s="299"/>
      <c r="L90" s="299">
        <v>178</v>
      </c>
      <c r="M90" s="299"/>
      <c r="N90" s="299">
        <v>141</v>
      </c>
      <c r="O90" s="299">
        <v>53</v>
      </c>
      <c r="P90" s="299">
        <v>43</v>
      </c>
      <c r="Q90" s="299">
        <v>219</v>
      </c>
      <c r="R90" s="299">
        <v>281</v>
      </c>
    </row>
    <row r="91" spans="1:18" x14ac:dyDescent="0.2">
      <c r="A91" s="338" t="s">
        <v>485</v>
      </c>
      <c r="B91" s="338"/>
      <c r="C91" s="338"/>
      <c r="D91" s="338"/>
      <c r="E91" s="298">
        <f t="shared" si="1"/>
        <v>12713</v>
      </c>
      <c r="F91" s="299">
        <v>11927</v>
      </c>
      <c r="G91" s="299"/>
      <c r="H91" s="299">
        <v>687</v>
      </c>
      <c r="I91" s="299">
        <v>330</v>
      </c>
      <c r="J91" s="299">
        <v>237</v>
      </c>
      <c r="K91" s="299"/>
      <c r="L91" s="299">
        <v>99</v>
      </c>
      <c r="M91" s="299"/>
      <c r="N91" s="299">
        <v>70</v>
      </c>
      <c r="O91" s="299">
        <v>31</v>
      </c>
      <c r="P91" s="299">
        <v>26</v>
      </c>
      <c r="Q91" s="299">
        <v>76</v>
      </c>
      <c r="R91" s="299">
        <v>99</v>
      </c>
    </row>
    <row r="92" spans="1:18" x14ac:dyDescent="0.2">
      <c r="A92" s="338" t="s">
        <v>486</v>
      </c>
      <c r="B92" s="338"/>
      <c r="C92" s="338"/>
      <c r="D92" s="338"/>
      <c r="E92" s="298">
        <f t="shared" si="1"/>
        <v>10724</v>
      </c>
      <c r="F92" s="299">
        <v>10087</v>
      </c>
      <c r="G92" s="299"/>
      <c r="H92" s="299">
        <v>590</v>
      </c>
      <c r="I92" s="299">
        <v>302</v>
      </c>
      <c r="J92" s="299">
        <v>167</v>
      </c>
      <c r="K92" s="299"/>
      <c r="L92" s="299">
        <v>83</v>
      </c>
      <c r="M92" s="299"/>
      <c r="N92" s="299">
        <v>73</v>
      </c>
      <c r="O92" s="299">
        <v>14</v>
      </c>
      <c r="P92" s="299">
        <v>22</v>
      </c>
      <c r="Q92" s="299">
        <v>46</v>
      </c>
      <c r="R92" s="299">
        <v>47</v>
      </c>
    </row>
    <row r="93" spans="1:18" x14ac:dyDescent="0.2">
      <c r="A93" s="338" t="s">
        <v>487</v>
      </c>
      <c r="B93" s="338"/>
      <c r="C93" s="338"/>
      <c r="D93" s="338"/>
      <c r="E93" s="298">
        <f t="shared" si="1"/>
        <v>21150</v>
      </c>
      <c r="F93" s="299">
        <v>19837</v>
      </c>
      <c r="G93" s="299"/>
      <c r="H93" s="299">
        <v>592</v>
      </c>
      <c r="I93" s="299">
        <v>263</v>
      </c>
      <c r="J93" s="299">
        <v>182</v>
      </c>
      <c r="K93" s="299"/>
      <c r="L93" s="299">
        <v>93</v>
      </c>
      <c r="M93" s="299"/>
      <c r="N93" s="299">
        <v>92</v>
      </c>
      <c r="O93" s="299">
        <v>33</v>
      </c>
      <c r="P93" s="299">
        <v>26</v>
      </c>
      <c r="Q93" s="299">
        <v>42</v>
      </c>
      <c r="R93" s="299">
        <v>721</v>
      </c>
    </row>
    <row r="94" spans="1:18" x14ac:dyDescent="0.2">
      <c r="A94" s="338" t="s">
        <v>488</v>
      </c>
      <c r="B94" s="338"/>
      <c r="C94" s="338"/>
      <c r="D94" s="338"/>
      <c r="E94" s="298">
        <f t="shared" si="1"/>
        <v>21407</v>
      </c>
      <c r="F94" s="299">
        <v>20175</v>
      </c>
      <c r="G94" s="299"/>
      <c r="H94" s="299">
        <v>1168</v>
      </c>
      <c r="I94" s="299">
        <v>462</v>
      </c>
      <c r="J94" s="299">
        <v>452</v>
      </c>
      <c r="K94" s="299"/>
      <c r="L94" s="299">
        <v>238</v>
      </c>
      <c r="M94" s="299"/>
      <c r="N94" s="299">
        <v>110</v>
      </c>
      <c r="O94" s="299">
        <v>66</v>
      </c>
      <c r="P94" s="299">
        <v>80</v>
      </c>
      <c r="Q94" s="299">
        <v>83</v>
      </c>
      <c r="R94" s="299">
        <v>64</v>
      </c>
    </row>
    <row r="95" spans="1:18" x14ac:dyDescent="0.2">
      <c r="A95" s="338" t="s">
        <v>489</v>
      </c>
      <c r="B95" s="338"/>
      <c r="C95" s="338"/>
      <c r="D95" s="338"/>
      <c r="E95" s="298">
        <f t="shared" si="1"/>
        <v>14903</v>
      </c>
      <c r="F95" s="299">
        <v>14188</v>
      </c>
      <c r="G95" s="299"/>
      <c r="H95" s="299">
        <v>469</v>
      </c>
      <c r="I95" s="299">
        <v>205</v>
      </c>
      <c r="J95" s="299">
        <v>138</v>
      </c>
      <c r="K95" s="299"/>
      <c r="L95" s="299">
        <v>36</v>
      </c>
      <c r="M95" s="299"/>
      <c r="N95" s="299">
        <v>24</v>
      </c>
      <c r="O95" s="299">
        <v>7</v>
      </c>
      <c r="P95" s="299">
        <v>9</v>
      </c>
      <c r="Q95" s="299">
        <v>63</v>
      </c>
      <c r="R95" s="299">
        <v>246</v>
      </c>
    </row>
    <row r="96" spans="1:18" x14ac:dyDescent="0.2">
      <c r="A96" s="338" t="s">
        <v>490</v>
      </c>
      <c r="B96" s="338"/>
      <c r="C96" s="338"/>
      <c r="D96" s="338"/>
      <c r="E96" s="298">
        <f t="shared" si="1"/>
        <v>49820</v>
      </c>
      <c r="F96" s="299">
        <v>47930</v>
      </c>
      <c r="G96" s="299"/>
      <c r="H96" s="299">
        <v>1571</v>
      </c>
      <c r="I96" s="299">
        <v>705</v>
      </c>
      <c r="J96" s="299">
        <v>423</v>
      </c>
      <c r="K96" s="299"/>
      <c r="L96" s="299">
        <v>216</v>
      </c>
      <c r="M96" s="299"/>
      <c r="N96" s="299">
        <v>190</v>
      </c>
      <c r="O96" s="299">
        <v>98</v>
      </c>
      <c r="P96" s="299">
        <v>84</v>
      </c>
      <c r="Q96" s="299">
        <v>222</v>
      </c>
      <c r="R96" s="299">
        <v>319</v>
      </c>
    </row>
    <row r="97" spans="1:18" x14ac:dyDescent="0.2">
      <c r="A97" s="338" t="s">
        <v>491</v>
      </c>
      <c r="B97" s="338"/>
      <c r="C97" s="338"/>
      <c r="D97" s="338"/>
      <c r="E97" s="298">
        <f t="shared" si="1"/>
        <v>5727</v>
      </c>
      <c r="F97" s="299">
        <v>5473</v>
      </c>
      <c r="G97" s="299"/>
      <c r="H97" s="299">
        <v>201</v>
      </c>
      <c r="I97" s="299">
        <v>105</v>
      </c>
      <c r="J97" s="299">
        <v>55</v>
      </c>
      <c r="K97" s="299"/>
      <c r="L97" s="299">
        <v>16</v>
      </c>
      <c r="M97" s="299"/>
      <c r="N97" s="299">
        <v>18</v>
      </c>
      <c r="O97" s="299">
        <v>6</v>
      </c>
      <c r="P97" s="299">
        <v>3</v>
      </c>
      <c r="Q97" s="299">
        <v>22</v>
      </c>
      <c r="R97" s="299">
        <v>53</v>
      </c>
    </row>
    <row r="98" spans="1:18" x14ac:dyDescent="0.2">
      <c r="A98" s="338" t="s">
        <v>492</v>
      </c>
      <c r="B98" s="338"/>
      <c r="C98" s="338"/>
      <c r="D98" s="338"/>
      <c r="E98" s="298">
        <f t="shared" si="1"/>
        <v>65385</v>
      </c>
      <c r="F98" s="299">
        <v>62596</v>
      </c>
      <c r="G98" s="299"/>
      <c r="H98" s="299">
        <v>2331</v>
      </c>
      <c r="I98" s="299">
        <v>1057</v>
      </c>
      <c r="J98" s="299">
        <v>732</v>
      </c>
      <c r="K98" s="299"/>
      <c r="L98" s="299">
        <v>305</v>
      </c>
      <c r="M98" s="299"/>
      <c r="N98" s="299">
        <v>259</v>
      </c>
      <c r="O98" s="299">
        <v>130</v>
      </c>
      <c r="P98" s="299">
        <v>114</v>
      </c>
      <c r="Q98" s="299">
        <v>209</v>
      </c>
      <c r="R98" s="299">
        <v>458</v>
      </c>
    </row>
    <row r="99" spans="1:18" x14ac:dyDescent="0.2">
      <c r="A99" s="338" t="s">
        <v>493</v>
      </c>
      <c r="B99" s="338"/>
      <c r="C99" s="338"/>
      <c r="D99" s="338"/>
      <c r="E99" s="298">
        <f t="shared" si="1"/>
        <v>40747</v>
      </c>
      <c r="F99" s="299">
        <v>38862</v>
      </c>
      <c r="G99" s="299"/>
      <c r="H99" s="299">
        <v>1673</v>
      </c>
      <c r="I99" s="299">
        <v>798</v>
      </c>
      <c r="J99" s="299">
        <v>447</v>
      </c>
      <c r="K99" s="299"/>
      <c r="L99" s="299">
        <v>279</v>
      </c>
      <c r="M99" s="299"/>
      <c r="N99" s="299">
        <v>315</v>
      </c>
      <c r="O99" s="299">
        <v>111</v>
      </c>
      <c r="P99" s="299">
        <v>98</v>
      </c>
      <c r="Q99" s="299">
        <v>152</v>
      </c>
      <c r="R99" s="299">
        <v>212</v>
      </c>
    </row>
    <row r="100" spans="1:18" x14ac:dyDescent="0.2">
      <c r="A100" s="338" t="s">
        <v>494</v>
      </c>
      <c r="B100" s="338"/>
      <c r="C100" s="338"/>
      <c r="D100" s="338"/>
      <c r="E100" s="298">
        <f t="shared" si="1"/>
        <v>4940</v>
      </c>
      <c r="F100" s="299">
        <v>4711</v>
      </c>
      <c r="G100" s="299"/>
      <c r="H100" s="299">
        <v>196</v>
      </c>
      <c r="I100" s="299">
        <v>96</v>
      </c>
      <c r="J100" s="299">
        <v>48</v>
      </c>
      <c r="K100" s="299"/>
      <c r="L100" s="299">
        <v>38</v>
      </c>
      <c r="M100" s="299"/>
      <c r="N100" s="299">
        <v>28</v>
      </c>
      <c r="O100" s="299">
        <v>6</v>
      </c>
      <c r="P100" s="299">
        <v>8</v>
      </c>
      <c r="Q100" s="299">
        <v>26</v>
      </c>
      <c r="R100" s="299">
        <v>33</v>
      </c>
    </row>
    <row r="101" spans="1:18" x14ac:dyDescent="0.2">
      <c r="A101" s="338" t="s">
        <v>495</v>
      </c>
      <c r="B101" s="338"/>
      <c r="C101" s="338"/>
      <c r="D101" s="338"/>
      <c r="E101" s="298">
        <f t="shared" si="1"/>
        <v>39673</v>
      </c>
      <c r="F101" s="299">
        <v>37595</v>
      </c>
      <c r="G101" s="299"/>
      <c r="H101" s="299">
        <v>1869</v>
      </c>
      <c r="I101" s="299">
        <v>925</v>
      </c>
      <c r="J101" s="299">
        <v>582</v>
      </c>
      <c r="K101" s="299"/>
      <c r="L101" s="299">
        <v>232</v>
      </c>
      <c r="M101" s="299"/>
      <c r="N101" s="299">
        <v>177</v>
      </c>
      <c r="O101" s="299">
        <v>65</v>
      </c>
      <c r="P101" s="299">
        <v>59</v>
      </c>
      <c r="Q101" s="299">
        <v>193</v>
      </c>
      <c r="R101" s="299">
        <v>209</v>
      </c>
    </row>
    <row r="102" spans="1:18" x14ac:dyDescent="0.2">
      <c r="A102" s="338" t="s">
        <v>496</v>
      </c>
      <c r="B102" s="338"/>
      <c r="C102" s="338"/>
      <c r="D102" s="338"/>
      <c r="E102" s="298">
        <f t="shared" si="1"/>
        <v>10376</v>
      </c>
      <c r="F102" s="299">
        <v>9650</v>
      </c>
      <c r="G102" s="299"/>
      <c r="H102" s="299">
        <v>624</v>
      </c>
      <c r="I102" s="299">
        <v>340</v>
      </c>
      <c r="J102" s="299">
        <v>172</v>
      </c>
      <c r="K102" s="299"/>
      <c r="L102" s="299">
        <v>80</v>
      </c>
      <c r="M102" s="299"/>
      <c r="N102" s="299">
        <v>62</v>
      </c>
      <c r="O102" s="299">
        <v>36</v>
      </c>
      <c r="P102" s="299">
        <v>20</v>
      </c>
      <c r="Q102" s="299">
        <v>56</v>
      </c>
      <c r="R102" s="299">
        <v>102</v>
      </c>
    </row>
    <row r="103" spans="1:18" x14ac:dyDescent="0.2">
      <c r="A103" s="338" t="s">
        <v>497</v>
      </c>
      <c r="B103" s="338"/>
      <c r="C103" s="338"/>
      <c r="D103" s="338"/>
      <c r="E103" s="298">
        <f t="shared" si="1"/>
        <v>27080</v>
      </c>
      <c r="F103" s="299">
        <v>25662</v>
      </c>
      <c r="G103" s="299"/>
      <c r="H103" s="299">
        <v>1128</v>
      </c>
      <c r="I103" s="299">
        <v>521</v>
      </c>
      <c r="J103" s="299">
        <v>357</v>
      </c>
      <c r="K103" s="299"/>
      <c r="L103" s="299">
        <v>142</v>
      </c>
      <c r="M103" s="299"/>
      <c r="N103" s="299">
        <v>101</v>
      </c>
      <c r="O103" s="299">
        <v>55</v>
      </c>
      <c r="P103" s="299">
        <v>43</v>
      </c>
      <c r="Q103" s="299">
        <v>133</v>
      </c>
      <c r="R103" s="299">
        <v>290</v>
      </c>
    </row>
    <row r="104" spans="1:18" x14ac:dyDescent="0.2">
      <c r="A104" s="338" t="s">
        <v>498</v>
      </c>
      <c r="B104" s="338"/>
      <c r="C104" s="338"/>
      <c r="D104" s="338"/>
      <c r="E104" s="298">
        <f t="shared" si="1"/>
        <v>15313</v>
      </c>
      <c r="F104" s="299">
        <v>14583</v>
      </c>
      <c r="G104" s="299"/>
      <c r="H104" s="299">
        <v>644</v>
      </c>
      <c r="I104" s="299">
        <v>316</v>
      </c>
      <c r="J104" s="299">
        <v>151</v>
      </c>
      <c r="K104" s="299"/>
      <c r="L104" s="299">
        <v>97</v>
      </c>
      <c r="M104" s="299"/>
      <c r="N104" s="299">
        <v>80</v>
      </c>
      <c r="O104" s="299">
        <v>34</v>
      </c>
      <c r="P104" s="299">
        <v>55</v>
      </c>
      <c r="Q104" s="299">
        <v>79</v>
      </c>
      <c r="R104" s="299">
        <v>86</v>
      </c>
    </row>
    <row r="105" spans="1:18" x14ac:dyDescent="0.2">
      <c r="A105" s="338" t="s">
        <v>499</v>
      </c>
      <c r="B105" s="338"/>
      <c r="C105" s="338"/>
      <c r="D105" s="338"/>
      <c r="E105" s="298">
        <f t="shared" si="1"/>
        <v>23999</v>
      </c>
      <c r="F105" s="299">
        <v>22750</v>
      </c>
      <c r="G105" s="299"/>
      <c r="H105" s="299">
        <v>1026</v>
      </c>
      <c r="I105" s="299">
        <v>479</v>
      </c>
      <c r="J105" s="299">
        <v>364</v>
      </c>
      <c r="K105" s="299"/>
      <c r="L105" s="299">
        <v>120</v>
      </c>
      <c r="M105" s="299"/>
      <c r="N105" s="299">
        <v>89</v>
      </c>
      <c r="O105" s="299">
        <v>47</v>
      </c>
      <c r="P105" s="299">
        <v>36</v>
      </c>
      <c r="Q105" s="299">
        <v>120</v>
      </c>
      <c r="R105" s="299">
        <v>223</v>
      </c>
    </row>
    <row r="106" spans="1:18" x14ac:dyDescent="0.2">
      <c r="A106" s="338" t="s">
        <v>500</v>
      </c>
      <c r="B106" s="338"/>
      <c r="C106" s="338"/>
      <c r="D106" s="338"/>
      <c r="E106" s="298">
        <f t="shared" si="1"/>
        <v>37193</v>
      </c>
      <c r="F106" s="299">
        <v>35160</v>
      </c>
      <c r="G106" s="299"/>
      <c r="H106" s="299">
        <v>1919</v>
      </c>
      <c r="I106" s="299">
        <v>968</v>
      </c>
      <c r="J106" s="299">
        <v>661</v>
      </c>
      <c r="K106" s="299"/>
      <c r="L106" s="299">
        <v>234</v>
      </c>
      <c r="M106" s="299"/>
      <c r="N106" s="299">
        <v>167</v>
      </c>
      <c r="O106" s="299">
        <v>62</v>
      </c>
      <c r="P106" s="299">
        <v>41</v>
      </c>
      <c r="Q106" s="299">
        <v>160</v>
      </c>
      <c r="R106" s="299">
        <v>114</v>
      </c>
    </row>
    <row r="107" spans="1:18" x14ac:dyDescent="0.2">
      <c r="A107" s="338" t="s">
        <v>501</v>
      </c>
      <c r="B107" s="338"/>
      <c r="C107" s="338"/>
      <c r="D107" s="338"/>
      <c r="E107" s="298">
        <f t="shared" si="1"/>
        <v>16387</v>
      </c>
      <c r="F107" s="299">
        <v>15371</v>
      </c>
      <c r="G107" s="299"/>
      <c r="H107" s="299">
        <v>983</v>
      </c>
      <c r="I107" s="299">
        <v>476</v>
      </c>
      <c r="J107" s="299">
        <v>289</v>
      </c>
      <c r="K107" s="299"/>
      <c r="L107" s="299">
        <v>124</v>
      </c>
      <c r="M107" s="299"/>
      <c r="N107" s="299">
        <v>85</v>
      </c>
      <c r="O107" s="299">
        <v>37</v>
      </c>
      <c r="P107" s="299">
        <v>42</v>
      </c>
      <c r="Q107" s="299">
        <v>113</v>
      </c>
      <c r="R107" s="299">
        <v>33</v>
      </c>
    </row>
    <row r="108" spans="1:18" x14ac:dyDescent="0.2">
      <c r="A108" s="338" t="s">
        <v>502</v>
      </c>
      <c r="B108" s="338"/>
      <c r="C108" s="338"/>
      <c r="D108" s="338"/>
      <c r="E108" s="298">
        <f t="shared" si="1"/>
        <v>25500</v>
      </c>
      <c r="F108" s="299">
        <v>23527</v>
      </c>
      <c r="G108" s="299"/>
      <c r="H108" s="299">
        <v>1186</v>
      </c>
      <c r="I108" s="299">
        <v>582</v>
      </c>
      <c r="J108" s="299">
        <v>440</v>
      </c>
      <c r="K108" s="299"/>
      <c r="L108" s="299">
        <v>120</v>
      </c>
      <c r="M108" s="299"/>
      <c r="N108" s="299">
        <v>77</v>
      </c>
      <c r="O108" s="299">
        <v>41</v>
      </c>
      <c r="P108" s="299">
        <v>34</v>
      </c>
      <c r="Q108" s="299">
        <v>109</v>
      </c>
      <c r="R108" s="299">
        <v>787</v>
      </c>
    </row>
    <row r="109" spans="1:18" x14ac:dyDescent="0.2">
      <c r="A109" s="338" t="s">
        <v>503</v>
      </c>
      <c r="B109" s="338"/>
      <c r="C109" s="338"/>
      <c r="D109" s="338"/>
      <c r="E109" s="298">
        <f t="shared" si="1"/>
        <v>1546</v>
      </c>
      <c r="F109" s="299">
        <v>1375</v>
      </c>
      <c r="G109" s="299"/>
      <c r="H109" s="299">
        <v>164</v>
      </c>
      <c r="I109" s="299">
        <v>110</v>
      </c>
      <c r="J109" s="299">
        <v>28</v>
      </c>
      <c r="K109" s="299"/>
      <c r="L109" s="299">
        <v>14</v>
      </c>
      <c r="M109" s="299"/>
      <c r="N109" s="299">
        <v>11</v>
      </c>
      <c r="O109" s="299">
        <v>5</v>
      </c>
      <c r="P109" s="299">
        <v>2</v>
      </c>
      <c r="Q109" s="299">
        <v>3</v>
      </c>
      <c r="R109" s="299">
        <v>7</v>
      </c>
    </row>
    <row r="110" spans="1:18" x14ac:dyDescent="0.2">
      <c r="A110" s="338" t="s">
        <v>504</v>
      </c>
      <c r="B110" s="338"/>
      <c r="C110" s="338"/>
      <c r="D110" s="338"/>
      <c r="E110" s="298">
        <f t="shared" si="1"/>
        <v>23648</v>
      </c>
      <c r="F110" s="299">
        <v>22671</v>
      </c>
      <c r="G110" s="299"/>
      <c r="H110" s="299">
        <v>792</v>
      </c>
      <c r="I110" s="299">
        <v>398</v>
      </c>
      <c r="J110" s="299">
        <v>172</v>
      </c>
      <c r="K110" s="299"/>
      <c r="L110" s="299">
        <v>90</v>
      </c>
      <c r="M110" s="299"/>
      <c r="N110" s="299">
        <v>165</v>
      </c>
      <c r="O110" s="299">
        <v>52</v>
      </c>
      <c r="P110" s="299">
        <v>61</v>
      </c>
      <c r="Q110" s="299">
        <v>73</v>
      </c>
      <c r="R110" s="299">
        <v>185</v>
      </c>
    </row>
    <row r="111" spans="1:18" x14ac:dyDescent="0.2">
      <c r="A111" s="338" t="s">
        <v>505</v>
      </c>
      <c r="B111" s="338"/>
      <c r="C111" s="338"/>
      <c r="D111" s="338"/>
      <c r="E111" s="298">
        <f t="shared" si="1"/>
        <v>77426</v>
      </c>
      <c r="F111" s="299">
        <v>72909</v>
      </c>
      <c r="G111" s="299"/>
      <c r="H111" s="299">
        <v>2436</v>
      </c>
      <c r="I111" s="299">
        <v>1106</v>
      </c>
      <c r="J111" s="299">
        <v>686</v>
      </c>
      <c r="K111" s="299"/>
      <c r="L111" s="299">
        <v>296</v>
      </c>
      <c r="M111" s="299"/>
      <c r="N111" s="299">
        <v>265</v>
      </c>
      <c r="O111" s="299">
        <v>113</v>
      </c>
      <c r="P111" s="299">
        <v>159</v>
      </c>
      <c r="Q111" s="299">
        <v>339</v>
      </c>
      <c r="R111" s="299">
        <v>2081</v>
      </c>
    </row>
    <row r="112" spans="1:18" x14ac:dyDescent="0.2">
      <c r="A112" s="338" t="s">
        <v>506</v>
      </c>
      <c r="B112" s="338"/>
      <c r="C112" s="338"/>
      <c r="D112" s="338"/>
      <c r="E112" s="298">
        <f t="shared" si="1"/>
        <v>2897</v>
      </c>
      <c r="F112" s="299">
        <v>2645</v>
      </c>
      <c r="G112" s="299"/>
      <c r="H112" s="299">
        <v>236</v>
      </c>
      <c r="I112" s="299">
        <v>103</v>
      </c>
      <c r="J112" s="299">
        <v>75</v>
      </c>
      <c r="K112" s="299"/>
      <c r="L112" s="299">
        <v>36</v>
      </c>
      <c r="M112" s="299"/>
      <c r="N112" s="299">
        <v>13</v>
      </c>
      <c r="O112" s="299">
        <v>9</v>
      </c>
      <c r="P112" s="299">
        <v>13</v>
      </c>
      <c r="Q112" s="299">
        <v>20</v>
      </c>
      <c r="R112" s="299">
        <v>16</v>
      </c>
    </row>
    <row r="113" spans="1:18" x14ac:dyDescent="0.2">
      <c r="A113" s="338" t="s">
        <v>507</v>
      </c>
      <c r="B113" s="338"/>
      <c r="C113" s="338"/>
      <c r="D113" s="338"/>
      <c r="E113" s="298">
        <f t="shared" si="1"/>
        <v>17958</v>
      </c>
      <c r="F113" s="299">
        <v>17152</v>
      </c>
      <c r="G113" s="299"/>
      <c r="H113" s="299">
        <v>755</v>
      </c>
      <c r="I113" s="299">
        <v>442</v>
      </c>
      <c r="J113" s="299">
        <v>217</v>
      </c>
      <c r="K113" s="299"/>
      <c r="L113" s="299">
        <v>82</v>
      </c>
      <c r="M113" s="299"/>
      <c r="N113" s="299">
        <v>55</v>
      </c>
      <c r="O113" s="299">
        <v>48</v>
      </c>
      <c r="P113" s="299">
        <v>31</v>
      </c>
      <c r="Q113" s="299">
        <v>38</v>
      </c>
      <c r="R113" s="299">
        <v>51</v>
      </c>
    </row>
    <row r="114" spans="1:18" x14ac:dyDescent="0.2">
      <c r="A114" s="338" t="s">
        <v>508</v>
      </c>
      <c r="B114" s="338"/>
      <c r="C114" s="338"/>
      <c r="D114" s="338"/>
      <c r="E114" s="298">
        <f t="shared" si="1"/>
        <v>20141</v>
      </c>
      <c r="F114" s="299">
        <v>18845</v>
      </c>
      <c r="G114" s="299"/>
      <c r="H114" s="299">
        <v>879</v>
      </c>
      <c r="I114" s="299">
        <v>565</v>
      </c>
      <c r="J114" s="299">
        <v>174</v>
      </c>
      <c r="K114" s="299"/>
      <c r="L114" s="299">
        <v>55</v>
      </c>
      <c r="M114" s="299"/>
      <c r="N114" s="299">
        <v>61</v>
      </c>
      <c r="O114" s="299">
        <v>23</v>
      </c>
      <c r="P114" s="299">
        <v>19</v>
      </c>
      <c r="Q114" s="299">
        <v>67</v>
      </c>
      <c r="R114" s="299">
        <v>417</v>
      </c>
    </row>
    <row r="115" spans="1:18" x14ac:dyDescent="0.2">
      <c r="A115" s="338" t="s">
        <v>509</v>
      </c>
      <c r="B115" s="338"/>
      <c r="C115" s="338"/>
      <c r="D115" s="338"/>
      <c r="E115" s="298">
        <f t="shared" si="1"/>
        <v>5484</v>
      </c>
      <c r="F115" s="299">
        <v>5199</v>
      </c>
      <c r="G115" s="299"/>
      <c r="H115" s="299">
        <v>248</v>
      </c>
      <c r="I115" s="299">
        <v>72</v>
      </c>
      <c r="J115" s="299">
        <v>116</v>
      </c>
      <c r="K115" s="299"/>
      <c r="L115" s="299">
        <v>73</v>
      </c>
      <c r="M115" s="299"/>
      <c r="N115" s="299">
        <v>42</v>
      </c>
      <c r="O115" s="299">
        <v>14</v>
      </c>
      <c r="P115" s="299">
        <v>24</v>
      </c>
      <c r="Q115" s="299">
        <v>20</v>
      </c>
      <c r="R115" s="299">
        <v>37</v>
      </c>
    </row>
    <row r="116" spans="1:18" x14ac:dyDescent="0.2">
      <c r="A116" s="472" t="s">
        <v>510</v>
      </c>
      <c r="B116" s="472"/>
      <c r="C116" s="472"/>
      <c r="D116" s="472"/>
      <c r="E116" s="298">
        <f t="shared" si="1"/>
        <v>2920</v>
      </c>
      <c r="F116" s="322">
        <v>2843</v>
      </c>
      <c r="G116" s="322"/>
      <c r="H116" s="299">
        <v>59</v>
      </c>
      <c r="I116" s="322">
        <v>34</v>
      </c>
      <c r="J116" s="322">
        <v>7</v>
      </c>
      <c r="K116" s="322"/>
      <c r="L116" s="322">
        <v>2</v>
      </c>
      <c r="M116" s="299"/>
      <c r="N116" s="299">
        <v>10</v>
      </c>
      <c r="O116" s="299">
        <v>5</v>
      </c>
      <c r="P116" s="299">
        <v>3</v>
      </c>
      <c r="Q116" s="299">
        <v>9</v>
      </c>
      <c r="R116" s="299">
        <v>18</v>
      </c>
    </row>
    <row r="117" spans="1:18" x14ac:dyDescent="0.2">
      <c r="A117" s="338" t="s">
        <v>511</v>
      </c>
      <c r="B117" s="338"/>
      <c r="C117" s="338"/>
      <c r="D117" s="338"/>
      <c r="E117" s="298">
        <f t="shared" si="1"/>
        <v>16898</v>
      </c>
      <c r="F117" s="299">
        <v>16004</v>
      </c>
      <c r="G117" s="299"/>
      <c r="H117" s="299">
        <v>830</v>
      </c>
      <c r="I117" s="299">
        <v>417</v>
      </c>
      <c r="J117" s="299">
        <v>221</v>
      </c>
      <c r="K117" s="299"/>
      <c r="L117" s="299">
        <v>145</v>
      </c>
      <c r="M117" s="299"/>
      <c r="N117" s="299">
        <v>91</v>
      </c>
      <c r="O117" s="299">
        <v>30</v>
      </c>
      <c r="P117" s="299">
        <v>14</v>
      </c>
      <c r="Q117" s="299">
        <v>40</v>
      </c>
      <c r="R117" s="299">
        <v>64</v>
      </c>
    </row>
    <row r="118" spans="1:18" x14ac:dyDescent="0.2">
      <c r="A118" s="338" t="s">
        <v>512</v>
      </c>
      <c r="B118" s="338"/>
      <c r="C118" s="338"/>
      <c r="D118" s="338"/>
      <c r="E118" s="298">
        <f t="shared" si="1"/>
        <v>22585</v>
      </c>
      <c r="F118" s="299">
        <v>21087</v>
      </c>
      <c r="G118" s="299"/>
      <c r="H118" s="299">
        <v>1342</v>
      </c>
      <c r="I118" s="299">
        <v>762</v>
      </c>
      <c r="J118" s="299">
        <v>355</v>
      </c>
      <c r="K118" s="299"/>
      <c r="L118" s="299">
        <v>129</v>
      </c>
      <c r="M118" s="299"/>
      <c r="N118" s="299">
        <v>87</v>
      </c>
      <c r="O118" s="299">
        <v>38</v>
      </c>
      <c r="P118" s="299">
        <v>36</v>
      </c>
      <c r="Q118" s="299">
        <v>121</v>
      </c>
      <c r="R118" s="299">
        <v>156</v>
      </c>
    </row>
    <row r="119" spans="1:18" x14ac:dyDescent="0.2">
      <c r="A119" s="338" t="s">
        <v>513</v>
      </c>
      <c r="B119" s="338"/>
      <c r="C119" s="338"/>
      <c r="D119" s="338"/>
      <c r="E119" s="298">
        <f t="shared" si="1"/>
        <v>33941</v>
      </c>
      <c r="F119" s="299">
        <v>32408</v>
      </c>
      <c r="G119" s="299"/>
      <c r="H119" s="299">
        <v>1140</v>
      </c>
      <c r="I119" s="299">
        <v>597</v>
      </c>
      <c r="J119" s="299">
        <v>271</v>
      </c>
      <c r="K119" s="299"/>
      <c r="L119" s="299">
        <v>133</v>
      </c>
      <c r="M119" s="299"/>
      <c r="N119" s="299">
        <v>165</v>
      </c>
      <c r="O119" s="299">
        <v>75</v>
      </c>
      <c r="P119" s="299">
        <v>75</v>
      </c>
      <c r="Q119" s="299">
        <v>97</v>
      </c>
      <c r="R119" s="299">
        <v>393</v>
      </c>
    </row>
    <row r="120" spans="1:18" x14ac:dyDescent="0.2">
      <c r="A120" s="338" t="s">
        <v>514</v>
      </c>
      <c r="B120" s="338"/>
      <c r="C120" s="338"/>
      <c r="D120" s="338"/>
      <c r="E120" s="298">
        <f t="shared" si="1"/>
        <v>101358</v>
      </c>
      <c r="F120" s="299">
        <v>95863</v>
      </c>
      <c r="G120" s="299"/>
      <c r="H120" s="299">
        <v>4249</v>
      </c>
      <c r="I120" s="299">
        <v>2054</v>
      </c>
      <c r="J120" s="299">
        <v>1376</v>
      </c>
      <c r="K120" s="299"/>
      <c r="L120" s="299">
        <v>469</v>
      </c>
      <c r="M120" s="299"/>
      <c r="N120" s="299">
        <v>451</v>
      </c>
      <c r="O120" s="299">
        <v>205</v>
      </c>
      <c r="P120" s="299">
        <v>183</v>
      </c>
      <c r="Q120" s="299">
        <v>388</v>
      </c>
      <c r="R120" s="299">
        <v>1246</v>
      </c>
    </row>
    <row r="121" spans="1:18" x14ac:dyDescent="0.2">
      <c r="A121" s="338" t="s">
        <v>515</v>
      </c>
      <c r="B121" s="338"/>
      <c r="C121" s="338"/>
      <c r="D121" s="338"/>
      <c r="E121" s="298">
        <f t="shared" si="1"/>
        <v>11808</v>
      </c>
      <c r="F121" s="299">
        <v>11289</v>
      </c>
      <c r="G121" s="299"/>
      <c r="H121" s="299">
        <v>422</v>
      </c>
      <c r="I121" s="299">
        <v>248</v>
      </c>
      <c r="J121" s="299">
        <v>96</v>
      </c>
      <c r="K121" s="299"/>
      <c r="L121" s="299">
        <v>45</v>
      </c>
      <c r="M121" s="299"/>
      <c r="N121" s="299">
        <v>34</v>
      </c>
      <c r="O121" s="299">
        <v>14</v>
      </c>
      <c r="P121" s="299">
        <v>8</v>
      </c>
      <c r="Q121" s="299">
        <v>30</v>
      </c>
      <c r="R121" s="299">
        <v>97</v>
      </c>
    </row>
    <row r="122" spans="1:18" x14ac:dyDescent="0.2">
      <c r="A122" s="338" t="s">
        <v>516</v>
      </c>
      <c r="B122" s="338"/>
      <c r="C122" s="338"/>
      <c r="D122" s="338"/>
      <c r="E122" s="298">
        <f t="shared" si="1"/>
        <v>17333</v>
      </c>
      <c r="F122" s="299">
        <v>16635</v>
      </c>
      <c r="G122" s="299"/>
      <c r="H122" s="299">
        <v>594</v>
      </c>
      <c r="I122" s="299">
        <v>295</v>
      </c>
      <c r="J122" s="299">
        <v>94</v>
      </c>
      <c r="K122" s="299"/>
      <c r="L122" s="299">
        <v>70</v>
      </c>
      <c r="M122" s="299"/>
      <c r="N122" s="299">
        <v>100</v>
      </c>
      <c r="O122" s="299">
        <v>22</v>
      </c>
      <c r="P122" s="299">
        <v>36</v>
      </c>
      <c r="Q122" s="299">
        <v>63</v>
      </c>
      <c r="R122" s="299">
        <v>104</v>
      </c>
    </row>
    <row r="123" spans="1:18" x14ac:dyDescent="0.2">
      <c r="A123" s="338" t="s">
        <v>517</v>
      </c>
      <c r="B123" s="338"/>
      <c r="C123" s="338"/>
      <c r="D123" s="338"/>
      <c r="E123" s="298">
        <f t="shared" si="1"/>
        <v>59126</v>
      </c>
      <c r="F123" s="299">
        <v>56768</v>
      </c>
      <c r="G123" s="299"/>
      <c r="H123" s="299">
        <v>1612</v>
      </c>
      <c r="I123" s="299">
        <v>807</v>
      </c>
      <c r="J123" s="299">
        <v>438</v>
      </c>
      <c r="K123" s="299"/>
      <c r="L123" s="299">
        <v>157</v>
      </c>
      <c r="M123" s="299"/>
      <c r="N123" s="299">
        <v>168</v>
      </c>
      <c r="O123" s="299">
        <v>89</v>
      </c>
      <c r="P123" s="299">
        <v>99</v>
      </c>
      <c r="Q123" s="299">
        <v>204</v>
      </c>
      <c r="R123" s="299">
        <v>746</v>
      </c>
    </row>
    <row r="124" spans="1:18" x14ac:dyDescent="0.2">
      <c r="A124" s="338" t="s">
        <v>518</v>
      </c>
      <c r="B124" s="338"/>
      <c r="C124" s="338"/>
      <c r="D124" s="338"/>
      <c r="E124" s="298">
        <f t="shared" si="1"/>
        <v>4429</v>
      </c>
      <c r="F124" s="299">
        <v>4007</v>
      </c>
      <c r="G124" s="299"/>
      <c r="H124" s="299">
        <v>402</v>
      </c>
      <c r="I124" s="299">
        <v>194</v>
      </c>
      <c r="J124" s="299">
        <v>185</v>
      </c>
      <c r="K124" s="299"/>
      <c r="L124" s="299">
        <v>53</v>
      </c>
      <c r="M124" s="299"/>
      <c r="N124" s="299">
        <v>23</v>
      </c>
      <c r="O124" s="299">
        <v>19</v>
      </c>
      <c r="P124" s="299">
        <v>7</v>
      </c>
      <c r="Q124" s="299">
        <v>14</v>
      </c>
      <c r="R124" s="299">
        <v>20</v>
      </c>
    </row>
    <row r="125" spans="1:18" x14ac:dyDescent="0.2">
      <c r="A125" s="338" t="s">
        <v>519</v>
      </c>
      <c r="B125" s="338"/>
      <c r="C125" s="338"/>
      <c r="D125" s="338"/>
      <c r="E125" s="298">
        <f t="shared" si="1"/>
        <v>157840</v>
      </c>
      <c r="F125" s="299">
        <v>150896</v>
      </c>
      <c r="G125" s="299"/>
      <c r="H125" s="299">
        <v>5287</v>
      </c>
      <c r="I125" s="299">
        <v>2599</v>
      </c>
      <c r="J125" s="299">
        <v>1513</v>
      </c>
      <c r="K125" s="299"/>
      <c r="L125" s="299">
        <v>565</v>
      </c>
      <c r="M125" s="299"/>
      <c r="N125" s="299">
        <v>444</v>
      </c>
      <c r="O125" s="299">
        <v>251</v>
      </c>
      <c r="P125" s="299">
        <v>171</v>
      </c>
      <c r="Q125" s="299">
        <v>649</v>
      </c>
      <c r="R125" s="299">
        <v>1657</v>
      </c>
    </row>
    <row r="126" spans="1:18" x14ac:dyDescent="0.2">
      <c r="A126" s="338" t="s">
        <v>520</v>
      </c>
      <c r="B126" s="338"/>
      <c r="C126" s="338"/>
      <c r="D126" s="338"/>
      <c r="E126" s="298">
        <f t="shared" si="1"/>
        <v>62919</v>
      </c>
      <c r="F126" s="299">
        <v>59925</v>
      </c>
      <c r="G126" s="299"/>
      <c r="H126" s="299">
        <v>2717</v>
      </c>
      <c r="I126" s="299">
        <v>1385</v>
      </c>
      <c r="J126" s="299">
        <v>714</v>
      </c>
      <c r="K126" s="299"/>
      <c r="L126" s="299">
        <v>377</v>
      </c>
      <c r="M126" s="299"/>
      <c r="N126" s="299">
        <v>383</v>
      </c>
      <c r="O126" s="299">
        <v>202</v>
      </c>
      <c r="P126" s="299">
        <v>171</v>
      </c>
      <c r="Q126" s="299">
        <v>336</v>
      </c>
      <c r="R126" s="299">
        <v>277</v>
      </c>
    </row>
    <row r="127" spans="1:18" x14ac:dyDescent="0.2">
      <c r="A127" s="338" t="s">
        <v>521</v>
      </c>
      <c r="B127" s="338"/>
      <c r="C127" s="338"/>
      <c r="D127" s="338"/>
      <c r="E127" s="298">
        <f t="shared" si="1"/>
        <v>10387</v>
      </c>
      <c r="F127" s="299">
        <v>10079</v>
      </c>
      <c r="G127" s="299"/>
      <c r="H127" s="299">
        <v>249</v>
      </c>
      <c r="I127" s="299">
        <v>90</v>
      </c>
      <c r="J127" s="299">
        <v>85</v>
      </c>
      <c r="K127" s="299"/>
      <c r="L127" s="299">
        <v>52</v>
      </c>
      <c r="M127" s="299"/>
      <c r="N127" s="299">
        <v>33</v>
      </c>
      <c r="O127" s="299">
        <v>16</v>
      </c>
      <c r="P127" s="299">
        <v>5</v>
      </c>
      <c r="Q127" s="299">
        <v>27</v>
      </c>
      <c r="R127" s="299">
        <v>59</v>
      </c>
    </row>
    <row r="128" spans="1:18" x14ac:dyDescent="0.2">
      <c r="A128" s="338" t="s">
        <v>522</v>
      </c>
      <c r="B128" s="338"/>
      <c r="C128" s="338"/>
      <c r="D128" s="338"/>
      <c r="E128" s="298">
        <f t="shared" si="1"/>
        <v>16120</v>
      </c>
      <c r="F128" s="299">
        <v>15404</v>
      </c>
      <c r="G128" s="299"/>
      <c r="H128" s="299">
        <v>593</v>
      </c>
      <c r="I128" s="299">
        <v>291</v>
      </c>
      <c r="J128" s="299">
        <v>157</v>
      </c>
      <c r="K128" s="299"/>
      <c r="L128" s="299">
        <v>48</v>
      </c>
      <c r="M128" s="299"/>
      <c r="N128" s="299">
        <v>42</v>
      </c>
      <c r="O128" s="299">
        <v>17</v>
      </c>
      <c r="P128" s="299">
        <v>12</v>
      </c>
      <c r="Q128" s="299">
        <v>87</v>
      </c>
      <c r="R128" s="299">
        <v>123</v>
      </c>
    </row>
    <row r="129" spans="1:18" ht="22.5" customHeight="1" x14ac:dyDescent="0.2">
      <c r="A129" s="339" t="s">
        <v>523</v>
      </c>
      <c r="B129" s="339"/>
      <c r="C129" s="339"/>
      <c r="D129" s="339"/>
      <c r="E129" s="298">
        <f t="shared" si="1"/>
        <v>27094</v>
      </c>
      <c r="F129" s="299">
        <v>25428</v>
      </c>
      <c r="G129" s="299"/>
      <c r="H129" s="299">
        <v>751</v>
      </c>
      <c r="I129" s="299">
        <v>371</v>
      </c>
      <c r="J129" s="299">
        <v>213</v>
      </c>
      <c r="K129" s="299"/>
      <c r="L129" s="299">
        <v>61</v>
      </c>
      <c r="M129" s="299"/>
      <c r="N129" s="299">
        <v>45</v>
      </c>
      <c r="O129" s="299">
        <v>15</v>
      </c>
      <c r="P129" s="299">
        <v>19</v>
      </c>
      <c r="Q129" s="299">
        <v>122</v>
      </c>
      <c r="R129" s="299">
        <v>915</v>
      </c>
    </row>
    <row r="130" spans="1:18" x14ac:dyDescent="0.2">
      <c r="A130" s="338" t="s">
        <v>524</v>
      </c>
      <c r="B130" s="338"/>
      <c r="C130" s="338"/>
      <c r="D130" s="338"/>
      <c r="E130" s="298">
        <f t="shared" si="1"/>
        <v>20255</v>
      </c>
      <c r="F130" s="299">
        <v>19383</v>
      </c>
      <c r="G130" s="299"/>
      <c r="H130" s="299">
        <v>749</v>
      </c>
      <c r="I130" s="299">
        <v>376</v>
      </c>
      <c r="J130" s="299">
        <v>157</v>
      </c>
      <c r="K130" s="299"/>
      <c r="L130" s="299">
        <v>77</v>
      </c>
      <c r="M130" s="299"/>
      <c r="N130" s="299">
        <v>87</v>
      </c>
      <c r="O130" s="299">
        <v>51</v>
      </c>
      <c r="P130" s="299">
        <v>50</v>
      </c>
      <c r="Q130" s="299">
        <v>102</v>
      </c>
      <c r="R130" s="299">
        <v>123</v>
      </c>
    </row>
    <row r="131" spans="1:18" x14ac:dyDescent="0.2">
      <c r="A131" s="412" t="s">
        <v>525</v>
      </c>
      <c r="B131" s="412"/>
      <c r="C131" s="412"/>
      <c r="D131" s="412"/>
      <c r="E131" s="298">
        <f t="shared" si="1"/>
        <v>4507</v>
      </c>
      <c r="F131" s="299">
        <v>4162</v>
      </c>
      <c r="G131" s="299"/>
      <c r="H131" s="299">
        <v>326</v>
      </c>
      <c r="I131" s="299">
        <v>133</v>
      </c>
      <c r="J131" s="299">
        <v>101</v>
      </c>
      <c r="K131" s="299"/>
      <c r="L131" s="299">
        <v>53</v>
      </c>
      <c r="M131" s="299"/>
      <c r="N131" s="299">
        <v>37</v>
      </c>
      <c r="O131" s="299">
        <v>8</v>
      </c>
      <c r="P131" s="299">
        <v>16</v>
      </c>
      <c r="Q131" s="299">
        <v>29</v>
      </c>
      <c r="R131" s="299">
        <v>19</v>
      </c>
    </row>
    <row r="132" spans="1:18" x14ac:dyDescent="0.2">
      <c r="A132" s="338" t="s">
        <v>526</v>
      </c>
      <c r="B132" s="338"/>
      <c r="C132" s="338"/>
      <c r="D132" s="338"/>
      <c r="E132" s="298">
        <f t="shared" si="1"/>
        <v>27548</v>
      </c>
      <c r="F132" s="299">
        <v>25267</v>
      </c>
      <c r="G132" s="299"/>
      <c r="H132" s="299">
        <v>1643</v>
      </c>
      <c r="I132" s="299">
        <v>843</v>
      </c>
      <c r="J132" s="299">
        <v>565</v>
      </c>
      <c r="K132" s="299"/>
      <c r="L132" s="299">
        <v>280</v>
      </c>
      <c r="M132" s="299"/>
      <c r="N132" s="299">
        <v>153</v>
      </c>
      <c r="O132" s="299">
        <v>86</v>
      </c>
      <c r="P132" s="299">
        <v>84</v>
      </c>
      <c r="Q132" s="299">
        <v>148</v>
      </c>
      <c r="R132" s="299">
        <v>638</v>
      </c>
    </row>
    <row r="133" spans="1:18" x14ac:dyDescent="0.2">
      <c r="A133" s="338" t="s">
        <v>527</v>
      </c>
      <c r="B133" s="338"/>
      <c r="C133" s="338"/>
      <c r="D133" s="338"/>
      <c r="E133" s="298">
        <f t="shared" si="1"/>
        <v>9974</v>
      </c>
      <c r="F133" s="299">
        <v>9392</v>
      </c>
      <c r="G133" s="299"/>
      <c r="H133" s="299">
        <v>539</v>
      </c>
      <c r="I133" s="299">
        <v>324</v>
      </c>
      <c r="J133" s="299">
        <v>126</v>
      </c>
      <c r="K133" s="299"/>
      <c r="L133" s="299">
        <v>53</v>
      </c>
      <c r="M133" s="299"/>
      <c r="N133" s="299">
        <v>60</v>
      </c>
      <c r="O133" s="299">
        <v>48</v>
      </c>
      <c r="P133" s="299">
        <v>18</v>
      </c>
      <c r="Q133" s="299">
        <v>51</v>
      </c>
      <c r="R133" s="299">
        <v>43</v>
      </c>
    </row>
    <row r="134" spans="1:18" x14ac:dyDescent="0.2">
      <c r="A134" s="338" t="s">
        <v>528</v>
      </c>
      <c r="B134" s="338"/>
      <c r="C134" s="338"/>
      <c r="D134" s="338"/>
      <c r="E134" s="298">
        <f t="shared" si="1"/>
        <v>34688</v>
      </c>
      <c r="F134" s="299">
        <v>31754</v>
      </c>
      <c r="G134" s="299"/>
      <c r="H134" s="299">
        <v>2439</v>
      </c>
      <c r="I134" s="299">
        <v>1231</v>
      </c>
      <c r="J134" s="299">
        <v>866</v>
      </c>
      <c r="K134" s="299"/>
      <c r="L134" s="299">
        <v>385</v>
      </c>
      <c r="M134" s="299"/>
      <c r="N134" s="299">
        <v>185</v>
      </c>
      <c r="O134" s="299">
        <v>94</v>
      </c>
      <c r="P134" s="299">
        <v>68</v>
      </c>
      <c r="Q134" s="299">
        <v>165</v>
      </c>
      <c r="R134" s="299">
        <v>495</v>
      </c>
    </row>
    <row r="135" spans="1:18" x14ac:dyDescent="0.2">
      <c r="A135" s="338" t="s">
        <v>529</v>
      </c>
      <c r="B135" s="338"/>
      <c r="C135" s="338"/>
      <c r="D135" s="338"/>
      <c r="E135" s="298">
        <f t="shared" si="1"/>
        <v>14784</v>
      </c>
      <c r="F135" s="299">
        <v>14104</v>
      </c>
      <c r="G135" s="299"/>
      <c r="H135" s="299">
        <v>566</v>
      </c>
      <c r="I135" s="299">
        <v>280</v>
      </c>
      <c r="J135" s="299">
        <v>158</v>
      </c>
      <c r="K135" s="299"/>
      <c r="L135" s="299">
        <v>81</v>
      </c>
      <c r="M135" s="299"/>
      <c r="N135" s="299">
        <v>77</v>
      </c>
      <c r="O135" s="299">
        <v>40</v>
      </c>
      <c r="P135" s="299">
        <v>32</v>
      </c>
      <c r="Q135" s="299">
        <v>59</v>
      </c>
      <c r="R135" s="299">
        <v>114</v>
      </c>
    </row>
    <row r="136" spans="1:18" x14ac:dyDescent="0.2">
      <c r="A136" s="338" t="s">
        <v>530</v>
      </c>
      <c r="B136" s="338"/>
      <c r="C136" s="338"/>
      <c r="D136" s="338"/>
      <c r="E136" s="298">
        <f t="shared" si="1"/>
        <v>22561</v>
      </c>
      <c r="F136" s="299">
        <v>21443</v>
      </c>
      <c r="G136" s="299"/>
      <c r="H136" s="299">
        <v>1005</v>
      </c>
      <c r="I136" s="299">
        <v>508</v>
      </c>
      <c r="J136" s="299">
        <v>247</v>
      </c>
      <c r="K136" s="299"/>
      <c r="L136" s="299">
        <v>91</v>
      </c>
      <c r="M136" s="299"/>
      <c r="N136" s="299">
        <v>140</v>
      </c>
      <c r="O136" s="299">
        <v>48</v>
      </c>
      <c r="P136" s="299">
        <v>86</v>
      </c>
      <c r="Q136" s="299">
        <v>106</v>
      </c>
      <c r="R136" s="299">
        <v>113</v>
      </c>
    </row>
    <row r="137" spans="1:18" x14ac:dyDescent="0.2">
      <c r="A137" s="338" t="s">
        <v>531</v>
      </c>
      <c r="B137" s="338"/>
      <c r="C137" s="338"/>
      <c r="D137" s="338"/>
      <c r="E137" s="298">
        <f t="shared" si="1"/>
        <v>120995</v>
      </c>
      <c r="F137" s="299">
        <v>112444</v>
      </c>
      <c r="G137" s="299"/>
      <c r="H137" s="299">
        <v>6073</v>
      </c>
      <c r="I137" s="299">
        <v>3553</v>
      </c>
      <c r="J137" s="299">
        <v>1739</v>
      </c>
      <c r="K137" s="299"/>
      <c r="L137" s="299">
        <v>832</v>
      </c>
      <c r="M137" s="299"/>
      <c r="N137" s="299">
        <v>505</v>
      </c>
      <c r="O137" s="299">
        <v>411</v>
      </c>
      <c r="P137" s="299">
        <v>244</v>
      </c>
      <c r="Q137" s="299">
        <v>545</v>
      </c>
      <c r="R137" s="299">
        <v>2478</v>
      </c>
    </row>
    <row r="138" spans="1:18" x14ac:dyDescent="0.2">
      <c r="A138" s="338" t="s">
        <v>532</v>
      </c>
      <c r="B138" s="338"/>
      <c r="C138" s="338"/>
      <c r="D138" s="338"/>
      <c r="E138" s="298">
        <f t="shared" si="1"/>
        <v>5250</v>
      </c>
      <c r="F138" s="299">
        <v>4840</v>
      </c>
      <c r="G138" s="299"/>
      <c r="H138" s="299">
        <v>391</v>
      </c>
      <c r="I138" s="299">
        <v>228</v>
      </c>
      <c r="J138" s="299">
        <v>122</v>
      </c>
      <c r="K138" s="299"/>
      <c r="L138" s="299">
        <v>34</v>
      </c>
      <c r="M138" s="299"/>
      <c r="N138" s="299">
        <v>23</v>
      </c>
      <c r="O138" s="299">
        <v>11</v>
      </c>
      <c r="P138" s="299">
        <v>7</v>
      </c>
      <c r="Q138" s="299">
        <v>33</v>
      </c>
      <c r="R138" s="299">
        <v>19</v>
      </c>
    </row>
    <row r="139" spans="1:18" x14ac:dyDescent="0.2">
      <c r="A139" s="338" t="s">
        <v>533</v>
      </c>
      <c r="B139" s="338"/>
      <c r="C139" s="338"/>
      <c r="D139" s="338"/>
      <c r="E139" s="298">
        <f t="shared" si="1"/>
        <v>14965</v>
      </c>
      <c r="F139" s="299">
        <v>14134</v>
      </c>
      <c r="G139" s="299"/>
      <c r="H139" s="299">
        <v>751</v>
      </c>
      <c r="I139" s="299">
        <v>309</v>
      </c>
      <c r="J139" s="299">
        <v>246</v>
      </c>
      <c r="K139" s="299"/>
      <c r="L139" s="299">
        <v>128</v>
      </c>
      <c r="M139" s="299"/>
      <c r="N139" s="299">
        <v>86</v>
      </c>
      <c r="O139" s="299">
        <v>13</v>
      </c>
      <c r="P139" s="299">
        <v>16</v>
      </c>
      <c r="Q139" s="299">
        <v>72</v>
      </c>
      <c r="R139" s="299">
        <v>80</v>
      </c>
    </row>
    <row r="140" spans="1:18" x14ac:dyDescent="0.2">
      <c r="A140" s="338" t="s">
        <v>534</v>
      </c>
      <c r="B140" s="338"/>
      <c r="C140" s="338"/>
      <c r="D140" s="338"/>
      <c r="E140" s="298">
        <f t="shared" ref="E140:E202" si="2">SUM(F140+H140+R140)</f>
        <v>23276</v>
      </c>
      <c r="F140" s="299">
        <v>21344</v>
      </c>
      <c r="G140" s="299"/>
      <c r="H140" s="299">
        <v>1594</v>
      </c>
      <c r="I140" s="299">
        <v>858</v>
      </c>
      <c r="J140" s="299">
        <v>538</v>
      </c>
      <c r="K140" s="299"/>
      <c r="L140" s="299">
        <v>175</v>
      </c>
      <c r="M140" s="299"/>
      <c r="N140" s="299">
        <v>142</v>
      </c>
      <c r="O140" s="299">
        <v>63</v>
      </c>
      <c r="P140" s="299">
        <v>58</v>
      </c>
      <c r="Q140" s="299">
        <v>137</v>
      </c>
      <c r="R140" s="299">
        <v>338</v>
      </c>
    </row>
    <row r="141" spans="1:18" x14ac:dyDescent="0.2">
      <c r="A141" s="338" t="s">
        <v>535</v>
      </c>
      <c r="B141" s="338"/>
      <c r="C141" s="338"/>
      <c r="D141" s="338"/>
      <c r="E141" s="298">
        <f t="shared" si="2"/>
        <v>15909</v>
      </c>
      <c r="F141" s="299">
        <v>15356</v>
      </c>
      <c r="G141" s="299"/>
      <c r="H141" s="299">
        <v>491</v>
      </c>
      <c r="I141" s="299">
        <v>265</v>
      </c>
      <c r="J141" s="299">
        <v>90</v>
      </c>
      <c r="K141" s="299"/>
      <c r="L141" s="299">
        <v>75</v>
      </c>
      <c r="M141" s="299"/>
      <c r="N141" s="299">
        <v>83</v>
      </c>
      <c r="O141" s="299">
        <v>24</v>
      </c>
      <c r="P141" s="299">
        <v>20</v>
      </c>
      <c r="Q141" s="299">
        <v>66</v>
      </c>
      <c r="R141" s="299">
        <v>62</v>
      </c>
    </row>
    <row r="142" spans="1:18" x14ac:dyDescent="0.2">
      <c r="A142" s="338" t="s">
        <v>536</v>
      </c>
      <c r="B142" s="338"/>
      <c r="C142" s="338"/>
      <c r="D142" s="338"/>
      <c r="E142" s="298">
        <f t="shared" si="2"/>
        <v>97290</v>
      </c>
      <c r="F142" s="299">
        <v>92675</v>
      </c>
      <c r="G142" s="299"/>
      <c r="H142" s="299">
        <v>3895</v>
      </c>
      <c r="I142" s="299">
        <v>2081</v>
      </c>
      <c r="J142" s="299">
        <v>1016</v>
      </c>
      <c r="K142" s="299"/>
      <c r="L142" s="299">
        <v>489</v>
      </c>
      <c r="M142" s="299"/>
      <c r="N142" s="299">
        <v>441</v>
      </c>
      <c r="O142" s="299">
        <v>244</v>
      </c>
      <c r="P142" s="299">
        <v>182</v>
      </c>
      <c r="Q142" s="299">
        <v>440</v>
      </c>
      <c r="R142" s="299">
        <v>720</v>
      </c>
    </row>
    <row r="143" spans="1:18" x14ac:dyDescent="0.2">
      <c r="A143" s="338" t="s">
        <v>537</v>
      </c>
      <c r="B143" s="338"/>
      <c r="C143" s="338"/>
      <c r="D143" s="338"/>
      <c r="E143" s="298">
        <f t="shared" si="2"/>
        <v>158599</v>
      </c>
      <c r="F143" s="299">
        <v>150721</v>
      </c>
      <c r="G143" s="299"/>
      <c r="H143" s="299">
        <v>5777</v>
      </c>
      <c r="I143" s="299">
        <v>2628</v>
      </c>
      <c r="J143" s="299">
        <v>1819</v>
      </c>
      <c r="K143" s="299"/>
      <c r="L143" s="299">
        <v>735</v>
      </c>
      <c r="M143" s="299"/>
      <c r="N143" s="299">
        <v>597</v>
      </c>
      <c r="O143" s="299">
        <v>313</v>
      </c>
      <c r="P143" s="299">
        <v>221</v>
      </c>
      <c r="Q143" s="299">
        <v>638</v>
      </c>
      <c r="R143" s="299">
        <v>2101</v>
      </c>
    </row>
    <row r="144" spans="1:18" x14ac:dyDescent="0.2">
      <c r="A144" s="338" t="s">
        <v>538</v>
      </c>
      <c r="B144" s="338"/>
      <c r="C144" s="338"/>
      <c r="D144" s="338"/>
      <c r="E144" s="298">
        <f t="shared" si="2"/>
        <v>29165</v>
      </c>
      <c r="F144" s="299">
        <v>27772</v>
      </c>
      <c r="G144" s="299"/>
      <c r="H144" s="299">
        <v>1228</v>
      </c>
      <c r="I144" s="299">
        <v>607</v>
      </c>
      <c r="J144" s="299">
        <v>379</v>
      </c>
      <c r="K144" s="299"/>
      <c r="L144" s="299">
        <v>164</v>
      </c>
      <c r="M144" s="299"/>
      <c r="N144" s="299">
        <v>131</v>
      </c>
      <c r="O144" s="299">
        <v>73</v>
      </c>
      <c r="P144" s="299">
        <v>80</v>
      </c>
      <c r="Q144" s="299">
        <v>149</v>
      </c>
      <c r="R144" s="299">
        <v>165</v>
      </c>
    </row>
    <row r="145" spans="1:18" x14ac:dyDescent="0.2">
      <c r="A145" s="338" t="s">
        <v>539</v>
      </c>
      <c r="B145" s="338"/>
      <c r="C145" s="338"/>
      <c r="D145" s="338"/>
      <c r="E145" s="298">
        <f t="shared" si="2"/>
        <v>32576</v>
      </c>
      <c r="F145" s="299">
        <v>30897</v>
      </c>
      <c r="G145" s="299"/>
      <c r="H145" s="299">
        <v>1505</v>
      </c>
      <c r="I145" s="299">
        <v>816</v>
      </c>
      <c r="J145" s="299">
        <v>344</v>
      </c>
      <c r="K145" s="299"/>
      <c r="L145" s="299">
        <v>121</v>
      </c>
      <c r="M145" s="299"/>
      <c r="N145" s="299">
        <v>117</v>
      </c>
      <c r="O145" s="299">
        <v>47</v>
      </c>
      <c r="P145" s="299">
        <v>64</v>
      </c>
      <c r="Q145" s="299">
        <v>148</v>
      </c>
      <c r="R145" s="299">
        <v>174</v>
      </c>
    </row>
    <row r="146" spans="1:18" x14ac:dyDescent="0.2">
      <c r="A146" s="338" t="s">
        <v>540</v>
      </c>
      <c r="B146" s="338"/>
      <c r="C146" s="338"/>
      <c r="D146" s="338"/>
      <c r="E146" s="298">
        <f t="shared" si="2"/>
        <v>68982</v>
      </c>
      <c r="F146" s="299">
        <v>66027</v>
      </c>
      <c r="G146" s="299"/>
      <c r="H146" s="299">
        <v>2518</v>
      </c>
      <c r="I146" s="299">
        <v>1295</v>
      </c>
      <c r="J146" s="299">
        <v>716</v>
      </c>
      <c r="K146" s="299"/>
      <c r="L146" s="299">
        <v>239</v>
      </c>
      <c r="M146" s="299"/>
      <c r="N146" s="299">
        <v>249</v>
      </c>
      <c r="O146" s="299">
        <v>133</v>
      </c>
      <c r="P146" s="299">
        <v>132</v>
      </c>
      <c r="Q146" s="299">
        <v>178</v>
      </c>
      <c r="R146" s="299">
        <v>437</v>
      </c>
    </row>
    <row r="147" spans="1:18" x14ac:dyDescent="0.2">
      <c r="A147" s="338" t="s">
        <v>541</v>
      </c>
      <c r="B147" s="338"/>
      <c r="C147" s="338"/>
      <c r="D147" s="338"/>
      <c r="E147" s="298">
        <f t="shared" si="2"/>
        <v>17888</v>
      </c>
      <c r="F147" s="299">
        <v>16985</v>
      </c>
      <c r="G147" s="299"/>
      <c r="H147" s="299">
        <v>683</v>
      </c>
      <c r="I147" s="299">
        <v>305</v>
      </c>
      <c r="J147" s="299">
        <v>225</v>
      </c>
      <c r="K147" s="299"/>
      <c r="L147" s="299">
        <v>89</v>
      </c>
      <c r="M147" s="299"/>
      <c r="N147" s="299">
        <v>71</v>
      </c>
      <c r="O147" s="299">
        <v>22</v>
      </c>
      <c r="P147" s="299">
        <v>21</v>
      </c>
      <c r="Q147" s="299">
        <v>95</v>
      </c>
      <c r="R147" s="299">
        <v>220</v>
      </c>
    </row>
    <row r="148" spans="1:18" x14ac:dyDescent="0.2">
      <c r="A148" s="338" t="s">
        <v>542</v>
      </c>
      <c r="B148" s="338"/>
      <c r="C148" s="338"/>
      <c r="D148" s="338"/>
      <c r="E148" s="298">
        <f t="shared" si="2"/>
        <v>40984</v>
      </c>
      <c r="F148" s="299">
        <v>38305</v>
      </c>
      <c r="G148" s="299"/>
      <c r="H148" s="299">
        <v>2094</v>
      </c>
      <c r="I148" s="299">
        <v>941</v>
      </c>
      <c r="J148" s="299">
        <v>720</v>
      </c>
      <c r="K148" s="299"/>
      <c r="L148" s="299">
        <v>211</v>
      </c>
      <c r="M148" s="299"/>
      <c r="N148" s="299">
        <v>219</v>
      </c>
      <c r="O148" s="299">
        <v>98</v>
      </c>
      <c r="P148" s="299">
        <v>79</v>
      </c>
      <c r="Q148" s="299">
        <v>207</v>
      </c>
      <c r="R148" s="299">
        <v>585</v>
      </c>
    </row>
    <row r="149" spans="1:18" x14ac:dyDescent="0.2">
      <c r="A149" s="338" t="s">
        <v>543</v>
      </c>
      <c r="B149" s="338"/>
      <c r="C149" s="338"/>
      <c r="D149" s="338"/>
      <c r="E149" s="298">
        <f t="shared" si="2"/>
        <v>193311</v>
      </c>
      <c r="F149" s="299">
        <v>179313</v>
      </c>
      <c r="G149" s="299"/>
      <c r="H149" s="299">
        <v>6997</v>
      </c>
      <c r="I149" s="299">
        <v>3241</v>
      </c>
      <c r="J149" s="299">
        <v>2521</v>
      </c>
      <c r="K149" s="299"/>
      <c r="L149" s="299">
        <v>623</v>
      </c>
      <c r="M149" s="299"/>
      <c r="N149" s="299">
        <v>551</v>
      </c>
      <c r="O149" s="299">
        <v>344</v>
      </c>
      <c r="P149" s="299">
        <v>242</v>
      </c>
      <c r="Q149" s="299">
        <v>673</v>
      </c>
      <c r="R149" s="299">
        <v>7001</v>
      </c>
    </row>
    <row r="150" spans="1:18" x14ac:dyDescent="0.2">
      <c r="A150" s="338" t="s">
        <v>544</v>
      </c>
      <c r="B150" s="338"/>
      <c r="C150" s="338"/>
      <c r="D150" s="338"/>
      <c r="E150" s="298">
        <f t="shared" si="2"/>
        <v>55358</v>
      </c>
      <c r="F150" s="299">
        <v>52318</v>
      </c>
      <c r="G150" s="299"/>
      <c r="H150" s="299">
        <v>2700</v>
      </c>
      <c r="I150" s="299">
        <v>1482</v>
      </c>
      <c r="J150" s="299">
        <v>876</v>
      </c>
      <c r="K150" s="299"/>
      <c r="L150" s="299">
        <v>353</v>
      </c>
      <c r="M150" s="299"/>
      <c r="N150" s="299">
        <v>303</v>
      </c>
      <c r="O150" s="299">
        <v>175</v>
      </c>
      <c r="P150" s="299">
        <v>162</v>
      </c>
      <c r="Q150" s="299">
        <v>247</v>
      </c>
      <c r="R150" s="299">
        <v>340</v>
      </c>
    </row>
    <row r="151" spans="1:18" x14ac:dyDescent="0.2">
      <c r="A151" s="338" t="s">
        <v>545</v>
      </c>
      <c r="B151" s="338"/>
      <c r="C151" s="338"/>
      <c r="D151" s="338"/>
      <c r="E151" s="298">
        <f t="shared" si="2"/>
        <v>21603</v>
      </c>
      <c r="F151" s="299">
        <v>19892</v>
      </c>
      <c r="G151" s="299"/>
      <c r="H151" s="299">
        <v>1476</v>
      </c>
      <c r="I151" s="299">
        <v>654</v>
      </c>
      <c r="J151" s="299">
        <v>653</v>
      </c>
      <c r="K151" s="299"/>
      <c r="L151" s="299">
        <v>179</v>
      </c>
      <c r="M151" s="299"/>
      <c r="N151" s="299">
        <v>129</v>
      </c>
      <c r="O151" s="299">
        <v>51</v>
      </c>
      <c r="P151" s="299">
        <v>48</v>
      </c>
      <c r="Q151" s="299">
        <v>90</v>
      </c>
      <c r="R151" s="299">
        <v>235</v>
      </c>
    </row>
    <row r="152" spans="1:18" x14ac:dyDescent="0.2">
      <c r="A152" s="338" t="s">
        <v>546</v>
      </c>
      <c r="B152" s="338"/>
      <c r="C152" s="338"/>
      <c r="D152" s="338"/>
      <c r="E152" s="298">
        <f t="shared" si="2"/>
        <v>20245</v>
      </c>
      <c r="F152" s="299">
        <v>19630</v>
      </c>
      <c r="G152" s="299"/>
      <c r="H152" s="299">
        <v>473</v>
      </c>
      <c r="I152" s="299">
        <v>173</v>
      </c>
      <c r="J152" s="299">
        <v>160</v>
      </c>
      <c r="K152" s="299"/>
      <c r="L152" s="299">
        <v>60</v>
      </c>
      <c r="M152" s="299"/>
      <c r="N152" s="299">
        <v>61</v>
      </c>
      <c r="O152" s="299">
        <v>20</v>
      </c>
      <c r="P152" s="299">
        <v>17</v>
      </c>
      <c r="Q152" s="299">
        <v>55</v>
      </c>
      <c r="R152" s="299">
        <v>142</v>
      </c>
    </row>
    <row r="153" spans="1:18" x14ac:dyDescent="0.2">
      <c r="A153" s="338" t="s">
        <v>547</v>
      </c>
      <c r="B153" s="338"/>
      <c r="C153" s="338"/>
      <c r="D153" s="338"/>
      <c r="E153" s="298">
        <f t="shared" si="2"/>
        <v>7023</v>
      </c>
      <c r="F153" s="299">
        <v>6777</v>
      </c>
      <c r="G153" s="299"/>
      <c r="H153" s="299">
        <v>191</v>
      </c>
      <c r="I153" s="299">
        <v>98</v>
      </c>
      <c r="J153" s="299">
        <v>41</v>
      </c>
      <c r="K153" s="299"/>
      <c r="L153" s="299">
        <v>29</v>
      </c>
      <c r="M153" s="299"/>
      <c r="N153" s="299">
        <v>26</v>
      </c>
      <c r="O153" s="299">
        <v>8</v>
      </c>
      <c r="P153" s="299">
        <v>9</v>
      </c>
      <c r="Q153" s="299">
        <v>11</v>
      </c>
      <c r="R153" s="299">
        <v>55</v>
      </c>
    </row>
    <row r="154" spans="1:18" x14ac:dyDescent="0.2">
      <c r="A154" s="338" t="s">
        <v>548</v>
      </c>
      <c r="B154" s="338"/>
      <c r="C154" s="338"/>
      <c r="D154" s="338"/>
      <c r="E154" s="298">
        <f t="shared" si="2"/>
        <v>40634</v>
      </c>
      <c r="F154" s="299">
        <v>37712</v>
      </c>
      <c r="G154" s="299"/>
      <c r="H154" s="299">
        <v>1926</v>
      </c>
      <c r="I154" s="299">
        <v>967</v>
      </c>
      <c r="J154" s="299">
        <v>637</v>
      </c>
      <c r="K154" s="299"/>
      <c r="L154" s="299">
        <v>287</v>
      </c>
      <c r="M154" s="299"/>
      <c r="N154" s="299">
        <v>137</v>
      </c>
      <c r="O154" s="299">
        <v>91</v>
      </c>
      <c r="P154" s="299">
        <v>62</v>
      </c>
      <c r="Q154" s="299">
        <v>186</v>
      </c>
      <c r="R154" s="299">
        <v>996</v>
      </c>
    </row>
    <row r="155" spans="1:18" x14ac:dyDescent="0.2">
      <c r="A155" s="338" t="s">
        <v>549</v>
      </c>
      <c r="B155" s="338"/>
      <c r="C155" s="338"/>
      <c r="D155" s="338"/>
      <c r="E155" s="298">
        <f t="shared" si="2"/>
        <v>5908</v>
      </c>
      <c r="F155" s="299">
        <v>5491</v>
      </c>
      <c r="G155" s="299"/>
      <c r="H155" s="299">
        <v>353</v>
      </c>
      <c r="I155" s="299">
        <v>143</v>
      </c>
      <c r="J155" s="299">
        <v>153</v>
      </c>
      <c r="K155" s="299"/>
      <c r="L155" s="299">
        <v>30</v>
      </c>
      <c r="M155" s="299"/>
      <c r="N155" s="299">
        <v>21</v>
      </c>
      <c r="O155" s="299">
        <v>5</v>
      </c>
      <c r="P155" s="299">
        <v>9</v>
      </c>
      <c r="Q155" s="299">
        <v>25</v>
      </c>
      <c r="R155" s="299">
        <v>64</v>
      </c>
    </row>
    <row r="156" spans="1:18" x14ac:dyDescent="0.2">
      <c r="A156" s="338" t="s">
        <v>550</v>
      </c>
      <c r="B156" s="338"/>
      <c r="C156" s="338"/>
      <c r="D156" s="338"/>
      <c r="E156" s="298">
        <f t="shared" si="2"/>
        <v>2715</v>
      </c>
      <c r="F156" s="299">
        <v>2613</v>
      </c>
      <c r="G156" s="299"/>
      <c r="H156" s="299">
        <v>78</v>
      </c>
      <c r="I156" s="299">
        <v>38</v>
      </c>
      <c r="J156" s="299">
        <v>26</v>
      </c>
      <c r="K156" s="299"/>
      <c r="L156" s="299">
        <v>15</v>
      </c>
      <c r="M156" s="299"/>
      <c r="N156" s="299">
        <v>6</v>
      </c>
      <c r="O156" s="299">
        <v>1</v>
      </c>
      <c r="P156" s="299">
        <v>0</v>
      </c>
      <c r="Q156" s="299">
        <v>5</v>
      </c>
      <c r="R156" s="299">
        <v>24</v>
      </c>
    </row>
    <row r="157" spans="1:18" x14ac:dyDescent="0.2">
      <c r="A157" s="338" t="s">
        <v>551</v>
      </c>
      <c r="B157" s="338"/>
      <c r="C157" s="338"/>
      <c r="D157" s="338"/>
      <c r="E157" s="298">
        <f t="shared" si="2"/>
        <v>157364</v>
      </c>
      <c r="F157" s="299">
        <v>149106</v>
      </c>
      <c r="G157" s="299"/>
      <c r="H157" s="299">
        <v>6056</v>
      </c>
      <c r="I157" s="299">
        <v>2794</v>
      </c>
      <c r="J157" s="299">
        <v>2159</v>
      </c>
      <c r="K157" s="299"/>
      <c r="L157" s="299">
        <v>793</v>
      </c>
      <c r="M157" s="299"/>
      <c r="N157" s="299">
        <v>588</v>
      </c>
      <c r="O157" s="299">
        <v>203</v>
      </c>
      <c r="P157" s="299">
        <v>277</v>
      </c>
      <c r="Q157" s="299">
        <v>585</v>
      </c>
      <c r="R157" s="299">
        <v>2202</v>
      </c>
    </row>
    <row r="158" spans="1:18" x14ac:dyDescent="0.2">
      <c r="A158" s="338" t="s">
        <v>552</v>
      </c>
      <c r="B158" s="338"/>
      <c r="C158" s="338"/>
      <c r="D158" s="338"/>
      <c r="E158" s="298">
        <f t="shared" si="2"/>
        <v>33435</v>
      </c>
      <c r="F158" s="299">
        <v>32064</v>
      </c>
      <c r="G158" s="299"/>
      <c r="H158" s="299">
        <v>1197</v>
      </c>
      <c r="I158" s="299">
        <v>536</v>
      </c>
      <c r="J158" s="299">
        <v>329</v>
      </c>
      <c r="K158" s="299"/>
      <c r="L158" s="299">
        <v>155</v>
      </c>
      <c r="M158" s="299"/>
      <c r="N158" s="299">
        <v>143</v>
      </c>
      <c r="O158" s="299">
        <v>57</v>
      </c>
      <c r="P158" s="299">
        <v>76</v>
      </c>
      <c r="Q158" s="299">
        <v>152</v>
      </c>
      <c r="R158" s="299">
        <v>174</v>
      </c>
    </row>
    <row r="159" spans="1:18" x14ac:dyDescent="0.2">
      <c r="A159" s="338" t="s">
        <v>553</v>
      </c>
      <c r="B159" s="338"/>
      <c r="C159" s="338"/>
      <c r="D159" s="338"/>
      <c r="E159" s="298">
        <f t="shared" si="2"/>
        <v>29277</v>
      </c>
      <c r="F159" s="299">
        <v>27014</v>
      </c>
      <c r="G159" s="299"/>
      <c r="H159" s="299">
        <v>1694</v>
      </c>
      <c r="I159" s="299">
        <v>942</v>
      </c>
      <c r="J159" s="299">
        <v>550</v>
      </c>
      <c r="K159" s="299"/>
      <c r="L159" s="299">
        <v>195</v>
      </c>
      <c r="M159" s="299"/>
      <c r="N159" s="299">
        <v>143</v>
      </c>
      <c r="O159" s="299">
        <v>129</v>
      </c>
      <c r="P159" s="299">
        <v>63</v>
      </c>
      <c r="Q159" s="299">
        <v>163</v>
      </c>
      <c r="R159" s="299">
        <v>569</v>
      </c>
    </row>
    <row r="160" spans="1:18" x14ac:dyDescent="0.2">
      <c r="A160" s="338" t="s">
        <v>554</v>
      </c>
      <c r="B160" s="338"/>
      <c r="C160" s="338"/>
      <c r="D160" s="338"/>
      <c r="E160" s="298">
        <f t="shared" si="2"/>
        <v>12409</v>
      </c>
      <c r="F160" s="299">
        <v>12003</v>
      </c>
      <c r="G160" s="299"/>
      <c r="H160" s="299">
        <v>365</v>
      </c>
      <c r="I160" s="299">
        <v>153</v>
      </c>
      <c r="J160" s="299">
        <v>89</v>
      </c>
      <c r="K160" s="299"/>
      <c r="L160" s="299">
        <v>41</v>
      </c>
      <c r="M160" s="299"/>
      <c r="N160" s="299">
        <v>38</v>
      </c>
      <c r="O160" s="299">
        <v>6</v>
      </c>
      <c r="P160" s="299">
        <v>8</v>
      </c>
      <c r="Q160" s="299">
        <v>47</v>
      </c>
      <c r="R160" s="299">
        <v>41</v>
      </c>
    </row>
    <row r="161" spans="1:18" x14ac:dyDescent="0.2">
      <c r="A161" s="338" t="s">
        <v>555</v>
      </c>
      <c r="B161" s="338"/>
      <c r="C161" s="338"/>
      <c r="D161" s="338"/>
      <c r="E161" s="298">
        <f t="shared" si="2"/>
        <v>56427</v>
      </c>
      <c r="F161" s="299">
        <v>53973</v>
      </c>
      <c r="G161" s="299"/>
      <c r="H161" s="299">
        <v>1911</v>
      </c>
      <c r="I161" s="299">
        <v>834</v>
      </c>
      <c r="J161" s="299">
        <v>548</v>
      </c>
      <c r="K161" s="299"/>
      <c r="L161" s="299">
        <v>246</v>
      </c>
      <c r="M161" s="299"/>
      <c r="N161" s="299">
        <v>263</v>
      </c>
      <c r="O161" s="299">
        <v>112</v>
      </c>
      <c r="P161" s="299">
        <v>58</v>
      </c>
      <c r="Q161" s="299">
        <v>227</v>
      </c>
      <c r="R161" s="299">
        <v>543</v>
      </c>
    </row>
    <row r="162" spans="1:18" x14ac:dyDescent="0.2">
      <c r="A162" s="338" t="s">
        <v>556</v>
      </c>
      <c r="B162" s="338"/>
      <c r="C162" s="338"/>
      <c r="D162" s="338"/>
      <c r="E162" s="298">
        <f t="shared" si="2"/>
        <v>31974</v>
      </c>
      <c r="F162" s="299">
        <v>30533</v>
      </c>
      <c r="G162" s="299"/>
      <c r="H162" s="299">
        <v>1244</v>
      </c>
      <c r="I162" s="299">
        <v>555</v>
      </c>
      <c r="J162" s="299">
        <v>348</v>
      </c>
      <c r="K162" s="299"/>
      <c r="L162" s="299">
        <v>148</v>
      </c>
      <c r="M162" s="299"/>
      <c r="N162" s="299">
        <v>171</v>
      </c>
      <c r="O162" s="299">
        <v>67</v>
      </c>
      <c r="P162" s="299">
        <v>60</v>
      </c>
      <c r="Q162" s="299">
        <v>128</v>
      </c>
      <c r="R162" s="299">
        <v>197</v>
      </c>
    </row>
    <row r="163" spans="1:18" x14ac:dyDescent="0.2">
      <c r="A163" s="338" t="s">
        <v>557</v>
      </c>
      <c r="B163" s="338"/>
      <c r="C163" s="338"/>
      <c r="D163" s="338"/>
      <c r="E163" s="298">
        <f t="shared" si="2"/>
        <v>3502</v>
      </c>
      <c r="F163" s="299">
        <v>3319</v>
      </c>
      <c r="G163" s="299"/>
      <c r="H163" s="299">
        <v>167</v>
      </c>
      <c r="I163" s="299">
        <v>70</v>
      </c>
      <c r="J163" s="299">
        <v>49</v>
      </c>
      <c r="K163" s="299"/>
      <c r="L163" s="299">
        <v>19</v>
      </c>
      <c r="M163" s="299"/>
      <c r="N163" s="299">
        <v>24</v>
      </c>
      <c r="O163" s="299">
        <v>13</v>
      </c>
      <c r="P163" s="299">
        <v>8</v>
      </c>
      <c r="Q163" s="299">
        <v>15</v>
      </c>
      <c r="R163" s="299">
        <v>16</v>
      </c>
    </row>
    <row r="164" spans="1:18" x14ac:dyDescent="0.2">
      <c r="A164" s="338" t="s">
        <v>558</v>
      </c>
      <c r="B164" s="338"/>
      <c r="C164" s="338"/>
      <c r="D164" s="338"/>
      <c r="E164" s="298">
        <f t="shared" si="2"/>
        <v>14395</v>
      </c>
      <c r="F164" s="299">
        <v>13558</v>
      </c>
      <c r="G164" s="299"/>
      <c r="H164" s="299">
        <v>796</v>
      </c>
      <c r="I164" s="299">
        <v>278</v>
      </c>
      <c r="J164" s="299">
        <v>340</v>
      </c>
      <c r="K164" s="299"/>
      <c r="L164" s="299">
        <v>131</v>
      </c>
      <c r="M164" s="299"/>
      <c r="N164" s="299">
        <v>117</v>
      </c>
      <c r="O164" s="299">
        <v>33</v>
      </c>
      <c r="P164" s="299">
        <v>28</v>
      </c>
      <c r="Q164" s="299">
        <v>45</v>
      </c>
      <c r="R164" s="299">
        <v>41</v>
      </c>
    </row>
    <row r="165" spans="1:18" x14ac:dyDescent="0.2">
      <c r="A165" s="338" t="s">
        <v>559</v>
      </c>
      <c r="B165" s="338"/>
      <c r="C165" s="338"/>
      <c r="D165" s="338"/>
      <c r="E165" s="298">
        <f t="shared" si="2"/>
        <v>21380</v>
      </c>
      <c r="F165" s="299">
        <v>20856</v>
      </c>
      <c r="G165" s="299"/>
      <c r="H165" s="299">
        <v>371</v>
      </c>
      <c r="I165" s="299">
        <v>121</v>
      </c>
      <c r="J165" s="299">
        <v>78</v>
      </c>
      <c r="K165" s="299"/>
      <c r="L165" s="299">
        <v>63</v>
      </c>
      <c r="M165" s="299"/>
      <c r="N165" s="299">
        <v>105</v>
      </c>
      <c r="O165" s="299">
        <v>6</v>
      </c>
      <c r="P165" s="299">
        <v>6</v>
      </c>
      <c r="Q165" s="299">
        <v>31</v>
      </c>
      <c r="R165" s="299">
        <v>153</v>
      </c>
    </row>
    <row r="166" spans="1:18" x14ac:dyDescent="0.2">
      <c r="A166" s="338" t="s">
        <v>560</v>
      </c>
      <c r="B166" s="338"/>
      <c r="C166" s="338"/>
      <c r="D166" s="338"/>
      <c r="E166" s="298">
        <f t="shared" si="2"/>
        <v>27008</v>
      </c>
      <c r="F166" s="299">
        <v>25356</v>
      </c>
      <c r="G166" s="299"/>
      <c r="H166" s="299">
        <v>1391</v>
      </c>
      <c r="I166" s="299">
        <v>741</v>
      </c>
      <c r="J166" s="299">
        <v>394</v>
      </c>
      <c r="K166" s="299"/>
      <c r="L166" s="299">
        <v>122</v>
      </c>
      <c r="M166" s="299"/>
      <c r="N166" s="299">
        <v>104</v>
      </c>
      <c r="O166" s="299">
        <v>33</v>
      </c>
      <c r="P166" s="299">
        <v>35</v>
      </c>
      <c r="Q166" s="299">
        <v>130</v>
      </c>
      <c r="R166" s="299">
        <v>261</v>
      </c>
    </row>
    <row r="167" spans="1:18" x14ac:dyDescent="0.2">
      <c r="A167" s="338" t="s">
        <v>561</v>
      </c>
      <c r="B167" s="338"/>
      <c r="C167" s="338"/>
      <c r="D167" s="338"/>
      <c r="E167" s="298">
        <f t="shared" si="2"/>
        <v>32596</v>
      </c>
      <c r="F167" s="299">
        <v>31224</v>
      </c>
      <c r="G167" s="299"/>
      <c r="H167" s="299">
        <v>1010</v>
      </c>
      <c r="I167" s="299">
        <v>471</v>
      </c>
      <c r="J167" s="299">
        <v>277</v>
      </c>
      <c r="K167" s="299"/>
      <c r="L167" s="299">
        <v>178</v>
      </c>
      <c r="M167" s="299"/>
      <c r="N167" s="299">
        <v>136</v>
      </c>
      <c r="O167" s="299">
        <v>25</v>
      </c>
      <c r="P167" s="299">
        <v>21</v>
      </c>
      <c r="Q167" s="299">
        <v>60</v>
      </c>
      <c r="R167" s="299">
        <v>362</v>
      </c>
    </row>
    <row r="168" spans="1:18" x14ac:dyDescent="0.2">
      <c r="A168" s="338" t="s">
        <v>562</v>
      </c>
      <c r="B168" s="338"/>
      <c r="C168" s="338"/>
      <c r="D168" s="338"/>
      <c r="E168" s="298">
        <f t="shared" si="2"/>
        <v>11211</v>
      </c>
      <c r="F168" s="299">
        <v>10727</v>
      </c>
      <c r="G168" s="299"/>
      <c r="H168" s="299">
        <v>395</v>
      </c>
      <c r="I168" s="299">
        <v>218</v>
      </c>
      <c r="J168" s="299">
        <v>74</v>
      </c>
      <c r="K168" s="299"/>
      <c r="L168" s="299">
        <v>46</v>
      </c>
      <c r="M168" s="299"/>
      <c r="N168" s="299">
        <v>30</v>
      </c>
      <c r="O168" s="299">
        <v>23</v>
      </c>
      <c r="P168" s="299">
        <v>22</v>
      </c>
      <c r="Q168" s="299">
        <v>39</v>
      </c>
      <c r="R168" s="299">
        <v>89</v>
      </c>
    </row>
    <row r="169" spans="1:18" x14ac:dyDescent="0.2">
      <c r="A169" s="338" t="s">
        <v>563</v>
      </c>
      <c r="B169" s="338"/>
      <c r="C169" s="338"/>
      <c r="D169" s="338"/>
      <c r="E169" s="298">
        <f t="shared" si="2"/>
        <v>23588</v>
      </c>
      <c r="F169" s="299">
        <v>22399</v>
      </c>
      <c r="G169" s="299"/>
      <c r="H169" s="299">
        <v>1071</v>
      </c>
      <c r="I169" s="299">
        <v>495</v>
      </c>
      <c r="J169" s="299">
        <v>297</v>
      </c>
      <c r="K169" s="299"/>
      <c r="L169" s="299">
        <v>111</v>
      </c>
      <c r="M169" s="299"/>
      <c r="N169" s="299">
        <v>111</v>
      </c>
      <c r="O169" s="299">
        <v>67</v>
      </c>
      <c r="P169" s="299">
        <v>56</v>
      </c>
      <c r="Q169" s="299">
        <v>171</v>
      </c>
      <c r="R169" s="299">
        <v>118</v>
      </c>
    </row>
    <row r="170" spans="1:18" x14ac:dyDescent="0.2">
      <c r="A170" s="472" t="s">
        <v>564</v>
      </c>
      <c r="B170" s="472"/>
      <c r="C170" s="472"/>
      <c r="D170" s="472"/>
      <c r="E170" s="298">
        <f t="shared" si="2"/>
        <v>12242</v>
      </c>
      <c r="F170" s="322">
        <v>11254</v>
      </c>
      <c r="G170" s="322"/>
      <c r="H170" s="299">
        <v>822</v>
      </c>
      <c r="I170" s="322">
        <v>372</v>
      </c>
      <c r="J170" s="322">
        <v>301</v>
      </c>
      <c r="K170" s="322"/>
      <c r="L170" s="322">
        <v>111</v>
      </c>
      <c r="M170" s="299"/>
      <c r="N170" s="299">
        <v>72</v>
      </c>
      <c r="O170" s="299">
        <v>40</v>
      </c>
      <c r="P170" s="299">
        <v>33</v>
      </c>
      <c r="Q170" s="299">
        <v>97</v>
      </c>
      <c r="R170" s="299">
        <v>166</v>
      </c>
    </row>
    <row r="171" spans="1:18" x14ac:dyDescent="0.2">
      <c r="A171" s="338" t="s">
        <v>565</v>
      </c>
      <c r="B171" s="338"/>
      <c r="C171" s="338"/>
      <c r="D171" s="338"/>
      <c r="E171" s="298">
        <f t="shared" si="2"/>
        <v>5873</v>
      </c>
      <c r="F171" s="299">
        <v>5467</v>
      </c>
      <c r="G171" s="299"/>
      <c r="H171" s="299">
        <v>330</v>
      </c>
      <c r="I171" s="299">
        <v>164</v>
      </c>
      <c r="J171" s="299">
        <v>92</v>
      </c>
      <c r="K171" s="299"/>
      <c r="L171" s="299">
        <v>90</v>
      </c>
      <c r="M171" s="299"/>
      <c r="N171" s="299">
        <v>40</v>
      </c>
      <c r="O171" s="299">
        <v>10</v>
      </c>
      <c r="P171" s="299">
        <v>14</v>
      </c>
      <c r="Q171" s="299">
        <v>34</v>
      </c>
      <c r="R171" s="299">
        <v>76</v>
      </c>
    </row>
    <row r="172" spans="1:18" x14ac:dyDescent="0.2">
      <c r="A172" s="338" t="s">
        <v>566</v>
      </c>
      <c r="B172" s="338"/>
      <c r="C172" s="338"/>
      <c r="D172" s="338"/>
      <c r="E172" s="298">
        <f t="shared" si="2"/>
        <v>12814</v>
      </c>
      <c r="F172" s="299">
        <v>11927</v>
      </c>
      <c r="G172" s="299"/>
      <c r="H172" s="299">
        <v>789</v>
      </c>
      <c r="I172" s="299">
        <v>374</v>
      </c>
      <c r="J172" s="299">
        <v>244</v>
      </c>
      <c r="K172" s="299"/>
      <c r="L172" s="299">
        <v>93</v>
      </c>
      <c r="M172" s="299"/>
      <c r="N172" s="299">
        <v>88</v>
      </c>
      <c r="O172" s="299">
        <v>48</v>
      </c>
      <c r="P172" s="299">
        <v>44</v>
      </c>
      <c r="Q172" s="299">
        <v>98</v>
      </c>
      <c r="R172" s="299">
        <v>98</v>
      </c>
    </row>
    <row r="173" spans="1:18" x14ac:dyDescent="0.2">
      <c r="A173" s="338" t="s">
        <v>567</v>
      </c>
      <c r="B173" s="338"/>
      <c r="C173" s="338"/>
      <c r="D173" s="338"/>
      <c r="E173" s="298">
        <f t="shared" si="2"/>
        <v>101743</v>
      </c>
      <c r="F173" s="299">
        <v>97577</v>
      </c>
      <c r="G173" s="299"/>
      <c r="H173" s="299">
        <v>3196</v>
      </c>
      <c r="I173" s="299">
        <v>1335</v>
      </c>
      <c r="J173" s="299">
        <v>997</v>
      </c>
      <c r="K173" s="299"/>
      <c r="L173" s="299">
        <v>499</v>
      </c>
      <c r="M173" s="299"/>
      <c r="N173" s="299">
        <v>330</v>
      </c>
      <c r="O173" s="299">
        <v>105</v>
      </c>
      <c r="P173" s="299">
        <v>155</v>
      </c>
      <c r="Q173" s="299">
        <v>376</v>
      </c>
      <c r="R173" s="299">
        <v>970</v>
      </c>
    </row>
    <row r="174" spans="1:18" x14ac:dyDescent="0.2">
      <c r="A174" s="338" t="s">
        <v>568</v>
      </c>
      <c r="B174" s="338"/>
      <c r="C174" s="338"/>
      <c r="D174" s="338"/>
      <c r="E174" s="298">
        <f t="shared" si="2"/>
        <v>14297</v>
      </c>
      <c r="F174" s="299">
        <v>13697</v>
      </c>
      <c r="G174" s="299"/>
      <c r="H174" s="299">
        <v>477</v>
      </c>
      <c r="I174" s="299">
        <v>236</v>
      </c>
      <c r="J174" s="299">
        <v>116</v>
      </c>
      <c r="K174" s="299"/>
      <c r="L174" s="299">
        <v>46</v>
      </c>
      <c r="M174" s="299"/>
      <c r="N174" s="299">
        <v>62</v>
      </c>
      <c r="O174" s="299">
        <v>24</v>
      </c>
      <c r="P174" s="299">
        <v>27</v>
      </c>
      <c r="Q174" s="299">
        <v>64</v>
      </c>
      <c r="R174" s="299">
        <v>123</v>
      </c>
    </row>
    <row r="175" spans="1:18" x14ac:dyDescent="0.2">
      <c r="A175" s="338" t="s">
        <v>569</v>
      </c>
      <c r="B175" s="338"/>
      <c r="C175" s="338"/>
      <c r="D175" s="338"/>
      <c r="E175" s="298">
        <f t="shared" si="2"/>
        <v>5584</v>
      </c>
      <c r="F175" s="299">
        <v>5155</v>
      </c>
      <c r="G175" s="299"/>
      <c r="H175" s="299">
        <v>420</v>
      </c>
      <c r="I175" s="299">
        <v>212</v>
      </c>
      <c r="J175" s="299">
        <v>114</v>
      </c>
      <c r="K175" s="299"/>
      <c r="L175" s="299">
        <v>60</v>
      </c>
      <c r="M175" s="299"/>
      <c r="N175" s="299">
        <v>48</v>
      </c>
      <c r="O175" s="299">
        <v>18</v>
      </c>
      <c r="P175" s="299">
        <v>9</v>
      </c>
      <c r="Q175" s="299">
        <v>35</v>
      </c>
      <c r="R175" s="299">
        <v>9</v>
      </c>
    </row>
    <row r="176" spans="1:18" x14ac:dyDescent="0.2">
      <c r="A176" s="338" t="s">
        <v>570</v>
      </c>
      <c r="B176" s="338"/>
      <c r="C176" s="338"/>
      <c r="D176" s="338"/>
      <c r="E176" s="298">
        <f t="shared" si="2"/>
        <v>25126</v>
      </c>
      <c r="F176" s="299">
        <v>23702</v>
      </c>
      <c r="G176" s="299"/>
      <c r="H176" s="299">
        <v>1303</v>
      </c>
      <c r="I176" s="299">
        <v>761</v>
      </c>
      <c r="J176" s="299">
        <v>359</v>
      </c>
      <c r="K176" s="299"/>
      <c r="L176" s="299">
        <v>182</v>
      </c>
      <c r="M176" s="299"/>
      <c r="N176" s="299">
        <v>140</v>
      </c>
      <c r="O176" s="299">
        <v>92</v>
      </c>
      <c r="P176" s="299">
        <v>71</v>
      </c>
      <c r="Q176" s="299">
        <v>110</v>
      </c>
      <c r="R176" s="299">
        <v>121</v>
      </c>
    </row>
    <row r="177" spans="1:18" x14ac:dyDescent="0.2">
      <c r="A177" s="338" t="s">
        <v>571</v>
      </c>
      <c r="B177" s="338"/>
      <c r="C177" s="338"/>
      <c r="D177" s="338"/>
      <c r="E177" s="298">
        <f t="shared" si="2"/>
        <v>23479</v>
      </c>
      <c r="F177" s="299">
        <v>22954</v>
      </c>
      <c r="G177" s="299"/>
      <c r="H177" s="299">
        <v>283</v>
      </c>
      <c r="I177" s="299">
        <v>113</v>
      </c>
      <c r="J177" s="299">
        <v>78</v>
      </c>
      <c r="K177" s="299"/>
      <c r="L177" s="299">
        <v>66</v>
      </c>
      <c r="M177" s="299"/>
      <c r="N177" s="299">
        <v>34</v>
      </c>
      <c r="O177" s="299">
        <v>19</v>
      </c>
      <c r="P177" s="299">
        <v>13</v>
      </c>
      <c r="Q177" s="299">
        <v>25</v>
      </c>
      <c r="R177" s="299">
        <v>242</v>
      </c>
    </row>
    <row r="178" spans="1:18" x14ac:dyDescent="0.2">
      <c r="A178" s="338" t="s">
        <v>572</v>
      </c>
      <c r="B178" s="338"/>
      <c r="C178" s="338"/>
      <c r="D178" s="338"/>
      <c r="E178" s="298">
        <f t="shared" si="2"/>
        <v>34956</v>
      </c>
      <c r="F178" s="299">
        <v>33198</v>
      </c>
      <c r="G178" s="299"/>
      <c r="H178" s="299">
        <v>1431</v>
      </c>
      <c r="I178" s="299">
        <v>514</v>
      </c>
      <c r="J178" s="299">
        <v>434</v>
      </c>
      <c r="K178" s="299"/>
      <c r="L178" s="299">
        <v>188</v>
      </c>
      <c r="M178" s="299"/>
      <c r="N178" s="299">
        <v>151</v>
      </c>
      <c r="O178" s="299">
        <v>58</v>
      </c>
      <c r="P178" s="299">
        <v>55</v>
      </c>
      <c r="Q178" s="299">
        <v>205</v>
      </c>
      <c r="R178" s="299">
        <v>327</v>
      </c>
    </row>
    <row r="179" spans="1:18" x14ac:dyDescent="0.2">
      <c r="A179" s="338" t="s">
        <v>573</v>
      </c>
      <c r="B179" s="338"/>
      <c r="C179" s="338"/>
      <c r="D179" s="338"/>
      <c r="E179" s="298">
        <f t="shared" si="2"/>
        <v>6247</v>
      </c>
      <c r="F179" s="299">
        <v>5834</v>
      </c>
      <c r="G179" s="299"/>
      <c r="H179" s="299">
        <v>397</v>
      </c>
      <c r="I179" s="299">
        <v>140</v>
      </c>
      <c r="J179" s="299">
        <v>173</v>
      </c>
      <c r="K179" s="299"/>
      <c r="L179" s="299">
        <v>68</v>
      </c>
      <c r="M179" s="299"/>
      <c r="N179" s="299">
        <v>42</v>
      </c>
      <c r="O179" s="299">
        <v>20</v>
      </c>
      <c r="P179" s="299">
        <v>14</v>
      </c>
      <c r="Q179" s="299">
        <v>39</v>
      </c>
      <c r="R179" s="299">
        <v>16</v>
      </c>
    </row>
    <row r="180" spans="1:18" x14ac:dyDescent="0.2">
      <c r="A180" s="338" t="s">
        <v>574</v>
      </c>
      <c r="B180" s="338"/>
      <c r="C180" s="338"/>
      <c r="D180" s="338"/>
      <c r="E180" s="298">
        <f t="shared" si="2"/>
        <v>5222</v>
      </c>
      <c r="F180" s="299">
        <v>4988</v>
      </c>
      <c r="G180" s="299"/>
      <c r="H180" s="299">
        <v>224</v>
      </c>
      <c r="I180" s="299">
        <v>90</v>
      </c>
      <c r="J180" s="299">
        <v>51</v>
      </c>
      <c r="K180" s="299"/>
      <c r="L180" s="299">
        <v>38</v>
      </c>
      <c r="M180" s="299"/>
      <c r="N180" s="299">
        <v>35</v>
      </c>
      <c r="O180" s="299">
        <v>20</v>
      </c>
      <c r="P180" s="299">
        <v>9</v>
      </c>
      <c r="Q180" s="299">
        <v>25</v>
      </c>
      <c r="R180" s="299">
        <v>10</v>
      </c>
    </row>
    <row r="181" spans="1:18" x14ac:dyDescent="0.2">
      <c r="A181" s="338" t="s">
        <v>575</v>
      </c>
      <c r="B181" s="338"/>
      <c r="C181" s="338"/>
      <c r="D181" s="338"/>
      <c r="E181" s="298">
        <f t="shared" si="2"/>
        <v>16327</v>
      </c>
      <c r="F181" s="299">
        <v>15459</v>
      </c>
      <c r="G181" s="299"/>
      <c r="H181" s="299">
        <v>817</v>
      </c>
      <c r="I181" s="299">
        <v>423</v>
      </c>
      <c r="J181" s="299">
        <v>261</v>
      </c>
      <c r="K181" s="299"/>
      <c r="L181" s="299">
        <v>109</v>
      </c>
      <c r="M181" s="299"/>
      <c r="N181" s="299">
        <v>70</v>
      </c>
      <c r="O181" s="299">
        <v>34</v>
      </c>
      <c r="P181" s="299">
        <v>30</v>
      </c>
      <c r="Q181" s="299">
        <v>71</v>
      </c>
      <c r="R181" s="299">
        <v>51</v>
      </c>
    </row>
    <row r="182" spans="1:18" x14ac:dyDescent="0.2">
      <c r="A182" s="338" t="s">
        <v>576</v>
      </c>
      <c r="B182" s="338"/>
      <c r="C182" s="338"/>
      <c r="D182" s="338"/>
      <c r="E182" s="298">
        <f t="shared" si="2"/>
        <v>8249</v>
      </c>
      <c r="F182" s="299">
        <v>7637</v>
      </c>
      <c r="G182" s="299"/>
      <c r="H182" s="299">
        <v>591</v>
      </c>
      <c r="I182" s="299">
        <v>229</v>
      </c>
      <c r="J182" s="299">
        <v>258</v>
      </c>
      <c r="K182" s="299"/>
      <c r="L182" s="299">
        <v>117</v>
      </c>
      <c r="M182" s="299"/>
      <c r="N182" s="299">
        <v>65</v>
      </c>
      <c r="O182" s="299">
        <v>41</v>
      </c>
      <c r="P182" s="299">
        <v>76</v>
      </c>
      <c r="Q182" s="299">
        <v>39</v>
      </c>
      <c r="R182" s="299">
        <v>21</v>
      </c>
    </row>
    <row r="183" spans="1:18" x14ac:dyDescent="0.2">
      <c r="A183" s="338" t="s">
        <v>577</v>
      </c>
      <c r="B183" s="338"/>
      <c r="C183" s="338"/>
      <c r="D183" s="338"/>
      <c r="E183" s="298">
        <f t="shared" si="2"/>
        <v>9004</v>
      </c>
      <c r="F183" s="299">
        <v>8800</v>
      </c>
      <c r="G183" s="299"/>
      <c r="H183" s="299">
        <v>163</v>
      </c>
      <c r="I183" s="299">
        <v>67</v>
      </c>
      <c r="J183" s="299">
        <v>40</v>
      </c>
      <c r="K183" s="299"/>
      <c r="L183" s="299">
        <v>19</v>
      </c>
      <c r="M183" s="299"/>
      <c r="N183" s="299">
        <v>16</v>
      </c>
      <c r="O183" s="299">
        <v>6</v>
      </c>
      <c r="P183" s="299">
        <v>9</v>
      </c>
      <c r="Q183" s="299">
        <v>23</v>
      </c>
      <c r="R183" s="299">
        <v>41</v>
      </c>
    </row>
    <row r="184" spans="1:18" x14ac:dyDescent="0.2">
      <c r="A184" s="338" t="s">
        <v>578</v>
      </c>
      <c r="B184" s="338"/>
      <c r="C184" s="338"/>
      <c r="D184" s="338"/>
      <c r="E184" s="298">
        <f t="shared" si="2"/>
        <v>13949</v>
      </c>
      <c r="F184" s="299">
        <v>12767</v>
      </c>
      <c r="G184" s="299"/>
      <c r="H184" s="299">
        <v>1136</v>
      </c>
      <c r="I184" s="299">
        <v>528</v>
      </c>
      <c r="J184" s="299">
        <v>462</v>
      </c>
      <c r="K184" s="299"/>
      <c r="L184" s="299">
        <v>214</v>
      </c>
      <c r="M184" s="299"/>
      <c r="N184" s="299">
        <v>95</v>
      </c>
      <c r="O184" s="299">
        <v>29</v>
      </c>
      <c r="P184" s="299">
        <v>55</v>
      </c>
      <c r="Q184" s="299">
        <v>68</v>
      </c>
      <c r="R184" s="299">
        <v>46</v>
      </c>
    </row>
    <row r="185" spans="1:18" x14ac:dyDescent="0.2">
      <c r="A185" s="338" t="s">
        <v>579</v>
      </c>
      <c r="B185" s="338"/>
      <c r="C185" s="338"/>
      <c r="D185" s="338"/>
      <c r="E185" s="298">
        <f t="shared" si="2"/>
        <v>14648</v>
      </c>
      <c r="F185" s="299">
        <v>13922</v>
      </c>
      <c r="G185" s="299"/>
      <c r="H185" s="299">
        <v>520</v>
      </c>
      <c r="I185" s="299">
        <v>231</v>
      </c>
      <c r="J185" s="299">
        <v>155</v>
      </c>
      <c r="K185" s="299"/>
      <c r="L185" s="299">
        <v>84</v>
      </c>
      <c r="M185" s="299"/>
      <c r="N185" s="299">
        <v>53</v>
      </c>
      <c r="O185" s="299">
        <v>19</v>
      </c>
      <c r="P185" s="299">
        <v>20</v>
      </c>
      <c r="Q185" s="299">
        <v>50</v>
      </c>
      <c r="R185" s="299">
        <v>206</v>
      </c>
    </row>
    <row r="186" spans="1:18" x14ac:dyDescent="0.2">
      <c r="A186" s="338" t="s">
        <v>580</v>
      </c>
      <c r="B186" s="338"/>
      <c r="C186" s="338"/>
      <c r="D186" s="338"/>
      <c r="E186" s="298">
        <f t="shared" si="2"/>
        <v>10627</v>
      </c>
      <c r="F186" s="299">
        <v>10121</v>
      </c>
      <c r="G186" s="299"/>
      <c r="H186" s="299">
        <v>427</v>
      </c>
      <c r="I186" s="299">
        <v>198</v>
      </c>
      <c r="J186" s="299">
        <v>91</v>
      </c>
      <c r="K186" s="299"/>
      <c r="L186" s="299">
        <v>62</v>
      </c>
      <c r="M186" s="299"/>
      <c r="N186" s="299">
        <v>42</v>
      </c>
      <c r="O186" s="299">
        <v>23</v>
      </c>
      <c r="P186" s="299">
        <v>19</v>
      </c>
      <c r="Q186" s="299">
        <v>25</v>
      </c>
      <c r="R186" s="299">
        <v>79</v>
      </c>
    </row>
    <row r="187" spans="1:18" x14ac:dyDescent="0.2">
      <c r="A187" s="338" t="s">
        <v>581</v>
      </c>
      <c r="B187" s="338"/>
      <c r="C187" s="338"/>
      <c r="D187" s="338"/>
      <c r="E187" s="298">
        <f t="shared" si="2"/>
        <v>5292</v>
      </c>
      <c r="F187" s="299">
        <v>5045</v>
      </c>
      <c r="G187" s="299"/>
      <c r="H187" s="299">
        <v>187</v>
      </c>
      <c r="I187" s="299">
        <v>81</v>
      </c>
      <c r="J187" s="299">
        <v>45</v>
      </c>
      <c r="K187" s="299"/>
      <c r="L187" s="299">
        <v>32</v>
      </c>
      <c r="M187" s="299"/>
      <c r="N187" s="299">
        <v>23</v>
      </c>
      <c r="O187" s="299">
        <v>16</v>
      </c>
      <c r="P187" s="299">
        <v>6</v>
      </c>
      <c r="Q187" s="299">
        <v>17</v>
      </c>
      <c r="R187" s="299">
        <v>60</v>
      </c>
    </row>
    <row r="188" spans="1:18" x14ac:dyDescent="0.2">
      <c r="A188" s="338" t="s">
        <v>582</v>
      </c>
      <c r="B188" s="338"/>
      <c r="C188" s="338"/>
      <c r="D188" s="338"/>
      <c r="E188" s="298">
        <f t="shared" si="2"/>
        <v>20199</v>
      </c>
      <c r="F188" s="299">
        <v>19182</v>
      </c>
      <c r="G188" s="299"/>
      <c r="H188" s="299">
        <v>958</v>
      </c>
      <c r="I188" s="299">
        <v>406</v>
      </c>
      <c r="J188" s="299">
        <v>368</v>
      </c>
      <c r="K188" s="299"/>
      <c r="L188" s="299">
        <v>149</v>
      </c>
      <c r="M188" s="299"/>
      <c r="N188" s="299">
        <v>121</v>
      </c>
      <c r="O188" s="299">
        <v>38</v>
      </c>
      <c r="P188" s="299">
        <v>25</v>
      </c>
      <c r="Q188" s="299">
        <v>93</v>
      </c>
      <c r="R188" s="299">
        <v>59</v>
      </c>
    </row>
    <row r="189" spans="1:18" x14ac:dyDescent="0.2">
      <c r="A189" s="338" t="s">
        <v>583</v>
      </c>
      <c r="B189" s="338"/>
      <c r="C189" s="338"/>
      <c r="D189" s="338"/>
      <c r="E189" s="298">
        <f t="shared" si="2"/>
        <v>52584</v>
      </c>
      <c r="F189" s="299">
        <v>49882</v>
      </c>
      <c r="G189" s="299"/>
      <c r="H189" s="299">
        <v>2202</v>
      </c>
      <c r="I189" s="299">
        <v>1096</v>
      </c>
      <c r="J189" s="299">
        <v>583</v>
      </c>
      <c r="K189" s="299"/>
      <c r="L189" s="299">
        <v>244</v>
      </c>
      <c r="M189" s="299"/>
      <c r="N189" s="299">
        <v>213</v>
      </c>
      <c r="O189" s="299">
        <v>64</v>
      </c>
      <c r="P189" s="299">
        <v>90</v>
      </c>
      <c r="Q189" s="299">
        <v>217</v>
      </c>
      <c r="R189" s="299">
        <v>500</v>
      </c>
    </row>
    <row r="190" spans="1:18" x14ac:dyDescent="0.2">
      <c r="A190" s="338" t="s">
        <v>584</v>
      </c>
      <c r="B190" s="338"/>
      <c r="C190" s="338"/>
      <c r="D190" s="338"/>
      <c r="E190" s="298">
        <f t="shared" si="2"/>
        <v>94087</v>
      </c>
      <c r="F190" s="299">
        <v>89024</v>
      </c>
      <c r="G190" s="299"/>
      <c r="H190" s="299">
        <v>4383</v>
      </c>
      <c r="I190" s="299">
        <v>2421</v>
      </c>
      <c r="J190" s="299">
        <v>1099</v>
      </c>
      <c r="K190" s="299"/>
      <c r="L190" s="299">
        <v>399</v>
      </c>
      <c r="M190" s="299"/>
      <c r="N190" s="299">
        <v>387</v>
      </c>
      <c r="O190" s="299">
        <v>173</v>
      </c>
      <c r="P190" s="299">
        <v>86</v>
      </c>
      <c r="Q190" s="299">
        <v>413</v>
      </c>
      <c r="R190" s="299">
        <v>680</v>
      </c>
    </row>
    <row r="191" spans="1:18" x14ac:dyDescent="0.2">
      <c r="A191" s="338" t="s">
        <v>585</v>
      </c>
      <c r="B191" s="338"/>
      <c r="C191" s="338"/>
      <c r="D191" s="338"/>
      <c r="E191" s="298">
        <f t="shared" si="2"/>
        <v>89774</v>
      </c>
      <c r="F191" s="299">
        <v>84366</v>
      </c>
      <c r="G191" s="299"/>
      <c r="H191" s="299">
        <v>3891</v>
      </c>
      <c r="I191" s="299">
        <v>1851</v>
      </c>
      <c r="J191" s="299">
        <v>1242</v>
      </c>
      <c r="K191" s="299"/>
      <c r="L191" s="299">
        <v>416</v>
      </c>
      <c r="M191" s="299"/>
      <c r="N191" s="299">
        <v>355</v>
      </c>
      <c r="O191" s="299">
        <v>208</v>
      </c>
      <c r="P191" s="299">
        <v>117</v>
      </c>
      <c r="Q191" s="299">
        <v>351</v>
      </c>
      <c r="R191" s="299">
        <v>1517</v>
      </c>
    </row>
    <row r="192" spans="1:18" x14ac:dyDescent="0.2">
      <c r="A192" s="338" t="s">
        <v>586</v>
      </c>
      <c r="B192" s="338"/>
      <c r="C192" s="338"/>
      <c r="D192" s="338"/>
      <c r="E192" s="298">
        <f t="shared" si="2"/>
        <v>11276</v>
      </c>
      <c r="F192" s="299">
        <v>10670</v>
      </c>
      <c r="G192" s="299"/>
      <c r="H192" s="299">
        <v>552</v>
      </c>
      <c r="I192" s="299">
        <v>272</v>
      </c>
      <c r="J192" s="299">
        <v>132</v>
      </c>
      <c r="K192" s="299"/>
      <c r="L192" s="299">
        <v>88</v>
      </c>
      <c r="M192" s="299"/>
      <c r="N192" s="299">
        <v>55</v>
      </c>
      <c r="O192" s="299">
        <v>17</v>
      </c>
      <c r="P192" s="299">
        <v>16</v>
      </c>
      <c r="Q192" s="299">
        <v>55</v>
      </c>
      <c r="R192" s="299">
        <v>54</v>
      </c>
    </row>
    <row r="193" spans="1:18" x14ac:dyDescent="0.2">
      <c r="A193" s="338" t="s">
        <v>587</v>
      </c>
      <c r="B193" s="338"/>
      <c r="C193" s="338"/>
      <c r="D193" s="338"/>
      <c r="E193" s="298">
        <f t="shared" si="2"/>
        <v>4632</v>
      </c>
      <c r="F193" s="299">
        <v>4295</v>
      </c>
      <c r="G193" s="299"/>
      <c r="H193" s="299">
        <v>329</v>
      </c>
      <c r="I193" s="299">
        <v>167</v>
      </c>
      <c r="J193" s="299">
        <v>104</v>
      </c>
      <c r="K193" s="299"/>
      <c r="L193" s="299">
        <v>41</v>
      </c>
      <c r="M193" s="299"/>
      <c r="N193" s="299">
        <v>23</v>
      </c>
      <c r="O193" s="299">
        <v>21</v>
      </c>
      <c r="P193" s="299">
        <v>6</v>
      </c>
      <c r="Q193" s="299">
        <v>31</v>
      </c>
      <c r="R193" s="299">
        <v>8</v>
      </c>
    </row>
    <row r="194" spans="1:18" x14ac:dyDescent="0.2">
      <c r="A194" s="338" t="s">
        <v>588</v>
      </c>
      <c r="B194" s="338"/>
      <c r="C194" s="338"/>
      <c r="D194" s="338"/>
      <c r="E194" s="298">
        <f t="shared" si="2"/>
        <v>10299</v>
      </c>
      <c r="F194" s="299">
        <v>9827</v>
      </c>
      <c r="G194" s="299"/>
      <c r="H194" s="299">
        <v>438</v>
      </c>
      <c r="I194" s="299">
        <v>215</v>
      </c>
      <c r="J194" s="299">
        <v>91</v>
      </c>
      <c r="K194" s="299"/>
      <c r="L194" s="299">
        <v>74</v>
      </c>
      <c r="M194" s="299"/>
      <c r="N194" s="299">
        <v>46</v>
      </c>
      <c r="O194" s="299">
        <v>8</v>
      </c>
      <c r="P194" s="299">
        <v>29</v>
      </c>
      <c r="Q194" s="299">
        <v>33</v>
      </c>
      <c r="R194" s="299">
        <v>34</v>
      </c>
    </row>
    <row r="195" spans="1:18" x14ac:dyDescent="0.2">
      <c r="A195" s="338" t="s">
        <v>589</v>
      </c>
      <c r="B195" s="338"/>
      <c r="C195" s="338"/>
      <c r="D195" s="338"/>
      <c r="E195" s="298">
        <f t="shared" si="2"/>
        <v>13284</v>
      </c>
      <c r="F195" s="299">
        <v>12311</v>
      </c>
      <c r="G195" s="299"/>
      <c r="H195" s="299">
        <v>767</v>
      </c>
      <c r="I195" s="299">
        <v>357</v>
      </c>
      <c r="J195" s="299">
        <v>251</v>
      </c>
      <c r="K195" s="299"/>
      <c r="L195" s="299">
        <v>76</v>
      </c>
      <c r="M195" s="299"/>
      <c r="N195" s="299">
        <v>52</v>
      </c>
      <c r="O195" s="299">
        <v>10</v>
      </c>
      <c r="P195" s="299">
        <v>3</v>
      </c>
      <c r="Q195" s="299">
        <v>66</v>
      </c>
      <c r="R195" s="299">
        <v>206</v>
      </c>
    </row>
    <row r="196" spans="1:18" x14ac:dyDescent="0.2">
      <c r="A196" s="338" t="s">
        <v>590</v>
      </c>
      <c r="B196" s="338"/>
      <c r="C196" s="338"/>
      <c r="D196" s="338"/>
      <c r="E196" s="298">
        <f t="shared" si="2"/>
        <v>3965</v>
      </c>
      <c r="F196" s="299">
        <v>3604</v>
      </c>
      <c r="G196" s="299"/>
      <c r="H196" s="299">
        <v>341</v>
      </c>
      <c r="I196" s="299">
        <v>179</v>
      </c>
      <c r="J196" s="299">
        <v>123</v>
      </c>
      <c r="K196" s="299"/>
      <c r="L196" s="299">
        <v>43</v>
      </c>
      <c r="M196" s="299"/>
      <c r="N196" s="299">
        <v>23</v>
      </c>
      <c r="O196" s="299">
        <v>18</v>
      </c>
      <c r="P196" s="299">
        <v>11</v>
      </c>
      <c r="Q196" s="299">
        <v>17</v>
      </c>
      <c r="R196" s="299">
        <v>20</v>
      </c>
    </row>
    <row r="197" spans="1:18" x14ac:dyDescent="0.2">
      <c r="A197" s="338" t="s">
        <v>591</v>
      </c>
      <c r="B197" s="338"/>
      <c r="C197" s="338"/>
      <c r="D197" s="338"/>
      <c r="E197" s="298">
        <f t="shared" si="2"/>
        <v>37037</v>
      </c>
      <c r="F197" s="299">
        <v>35173</v>
      </c>
      <c r="G197" s="299"/>
      <c r="H197" s="299">
        <v>1641</v>
      </c>
      <c r="I197" s="299">
        <v>802</v>
      </c>
      <c r="J197" s="299">
        <v>466</v>
      </c>
      <c r="K197" s="299"/>
      <c r="L197" s="299">
        <v>133</v>
      </c>
      <c r="M197" s="299"/>
      <c r="N197" s="299">
        <v>139</v>
      </c>
      <c r="O197" s="299">
        <v>52</v>
      </c>
      <c r="P197" s="299">
        <v>41</v>
      </c>
      <c r="Q197" s="299">
        <v>186</v>
      </c>
      <c r="R197" s="299">
        <v>223</v>
      </c>
    </row>
    <row r="198" spans="1:18" x14ac:dyDescent="0.2">
      <c r="A198" s="338" t="s">
        <v>592</v>
      </c>
      <c r="B198" s="338"/>
      <c r="C198" s="338"/>
      <c r="D198" s="338"/>
      <c r="E198" s="298">
        <f t="shared" si="2"/>
        <v>16311</v>
      </c>
      <c r="F198" s="299">
        <v>15664</v>
      </c>
      <c r="G198" s="299"/>
      <c r="H198" s="299">
        <v>527</v>
      </c>
      <c r="I198" s="299">
        <v>237</v>
      </c>
      <c r="J198" s="299">
        <v>129</v>
      </c>
      <c r="K198" s="299"/>
      <c r="L198" s="299">
        <v>68</v>
      </c>
      <c r="M198" s="299"/>
      <c r="N198" s="299">
        <v>74</v>
      </c>
      <c r="O198" s="299">
        <v>31</v>
      </c>
      <c r="P198" s="299">
        <v>35</v>
      </c>
      <c r="Q198" s="299">
        <v>60</v>
      </c>
      <c r="R198" s="299">
        <v>120</v>
      </c>
    </row>
    <row r="199" spans="1:18" x14ac:dyDescent="0.2">
      <c r="A199" s="338" t="s">
        <v>593</v>
      </c>
      <c r="B199" s="338"/>
      <c r="C199" s="338"/>
      <c r="D199" s="338"/>
      <c r="E199" s="298">
        <f t="shared" si="2"/>
        <v>14613</v>
      </c>
      <c r="F199" s="299">
        <v>13998</v>
      </c>
      <c r="G199" s="299"/>
      <c r="H199" s="299">
        <v>566</v>
      </c>
      <c r="I199" s="299">
        <v>262</v>
      </c>
      <c r="J199" s="299">
        <v>122</v>
      </c>
      <c r="K199" s="299"/>
      <c r="L199" s="299">
        <v>57</v>
      </c>
      <c r="M199" s="299"/>
      <c r="N199" s="299">
        <v>71</v>
      </c>
      <c r="O199" s="299">
        <v>13</v>
      </c>
      <c r="P199" s="299">
        <v>17</v>
      </c>
      <c r="Q199" s="299">
        <v>79</v>
      </c>
      <c r="R199" s="299">
        <v>49</v>
      </c>
    </row>
    <row r="200" spans="1:18" x14ac:dyDescent="0.2">
      <c r="A200" s="338" t="s">
        <v>594</v>
      </c>
      <c r="B200" s="338"/>
      <c r="C200" s="338"/>
      <c r="D200" s="338"/>
      <c r="E200" s="298">
        <f t="shared" si="2"/>
        <v>58084</v>
      </c>
      <c r="F200" s="299">
        <v>55544</v>
      </c>
      <c r="G200" s="299"/>
      <c r="H200" s="299">
        <v>2165</v>
      </c>
      <c r="I200" s="299">
        <v>1097</v>
      </c>
      <c r="J200" s="299">
        <v>495</v>
      </c>
      <c r="K200" s="299"/>
      <c r="L200" s="299">
        <v>231</v>
      </c>
      <c r="M200" s="299"/>
      <c r="N200" s="299">
        <v>295</v>
      </c>
      <c r="O200" s="299">
        <v>141</v>
      </c>
      <c r="P200" s="299">
        <v>103</v>
      </c>
      <c r="Q200" s="299">
        <v>223</v>
      </c>
      <c r="R200" s="299">
        <v>375</v>
      </c>
    </row>
    <row r="201" spans="1:18" x14ac:dyDescent="0.2">
      <c r="A201" s="338" t="s">
        <v>595</v>
      </c>
      <c r="B201" s="338"/>
      <c r="C201" s="338"/>
      <c r="D201" s="338"/>
      <c r="E201" s="298">
        <f t="shared" si="2"/>
        <v>7151</v>
      </c>
      <c r="F201" s="299">
        <v>6918</v>
      </c>
      <c r="G201" s="299"/>
      <c r="H201" s="299">
        <v>144</v>
      </c>
      <c r="I201" s="299">
        <v>83</v>
      </c>
      <c r="J201" s="299">
        <v>29</v>
      </c>
      <c r="K201" s="299"/>
      <c r="L201" s="299">
        <v>15</v>
      </c>
      <c r="M201" s="299"/>
      <c r="N201" s="299">
        <v>24</v>
      </c>
      <c r="O201" s="299">
        <v>13</v>
      </c>
      <c r="P201" s="299">
        <v>6</v>
      </c>
      <c r="Q201" s="299">
        <v>14</v>
      </c>
      <c r="R201" s="299">
        <v>89</v>
      </c>
    </row>
    <row r="202" spans="1:18" x14ac:dyDescent="0.2">
      <c r="A202" s="338" t="s">
        <v>596</v>
      </c>
      <c r="B202" s="338"/>
      <c r="C202" s="338"/>
      <c r="D202" s="338"/>
      <c r="E202" s="298">
        <f t="shared" si="2"/>
        <v>4879</v>
      </c>
      <c r="F202" s="299">
        <v>4654</v>
      </c>
      <c r="G202" s="299"/>
      <c r="H202" s="299">
        <v>182</v>
      </c>
      <c r="I202" s="299">
        <v>101</v>
      </c>
      <c r="J202" s="299">
        <v>32</v>
      </c>
      <c r="K202" s="299"/>
      <c r="L202" s="299">
        <v>14</v>
      </c>
      <c r="M202" s="299"/>
      <c r="N202" s="299">
        <v>21</v>
      </c>
      <c r="O202" s="299">
        <v>2</v>
      </c>
      <c r="P202" s="299">
        <v>6</v>
      </c>
      <c r="Q202" s="299">
        <v>24</v>
      </c>
      <c r="R202" s="299">
        <v>43</v>
      </c>
    </row>
    <row r="203" spans="1:18" x14ac:dyDescent="0.2">
      <c r="A203" s="338" t="s">
        <v>597</v>
      </c>
      <c r="B203" s="338"/>
      <c r="C203" s="338"/>
      <c r="D203" s="338"/>
      <c r="E203" s="298">
        <f t="shared" ref="E203:E224" si="3">SUM(F203+H203+R203)</f>
        <v>6763</v>
      </c>
      <c r="F203" s="299">
        <v>6409</v>
      </c>
      <c r="G203" s="299"/>
      <c r="H203" s="299">
        <v>336</v>
      </c>
      <c r="I203" s="299">
        <v>163</v>
      </c>
      <c r="J203" s="299">
        <v>89</v>
      </c>
      <c r="K203" s="299"/>
      <c r="L203" s="299">
        <v>37</v>
      </c>
      <c r="M203" s="299"/>
      <c r="N203" s="299">
        <v>26</v>
      </c>
      <c r="O203" s="299">
        <v>15</v>
      </c>
      <c r="P203" s="299">
        <v>7</v>
      </c>
      <c r="Q203" s="299">
        <v>52</v>
      </c>
      <c r="R203" s="299">
        <v>18</v>
      </c>
    </row>
    <row r="204" spans="1:18" x14ac:dyDescent="0.2">
      <c r="A204" s="338" t="s">
        <v>598</v>
      </c>
      <c r="B204" s="338"/>
      <c r="C204" s="338"/>
      <c r="D204" s="338"/>
      <c r="E204" s="298">
        <f t="shared" si="3"/>
        <v>5696</v>
      </c>
      <c r="F204" s="299">
        <v>5376</v>
      </c>
      <c r="G204" s="299"/>
      <c r="H204" s="299">
        <v>295</v>
      </c>
      <c r="I204" s="299">
        <v>121</v>
      </c>
      <c r="J204" s="299">
        <v>102</v>
      </c>
      <c r="K204" s="299"/>
      <c r="L204" s="299">
        <v>43</v>
      </c>
      <c r="M204" s="299"/>
      <c r="N204" s="299">
        <v>22</v>
      </c>
      <c r="O204" s="299">
        <v>10</v>
      </c>
      <c r="P204" s="299">
        <v>11</v>
      </c>
      <c r="Q204" s="299">
        <v>22</v>
      </c>
      <c r="R204" s="299">
        <v>25</v>
      </c>
    </row>
    <row r="205" spans="1:18" x14ac:dyDescent="0.2">
      <c r="A205" s="338" t="s">
        <v>599</v>
      </c>
      <c r="B205" s="338"/>
      <c r="C205" s="338"/>
      <c r="D205" s="338"/>
      <c r="E205" s="298">
        <f t="shared" si="3"/>
        <v>16403</v>
      </c>
      <c r="F205" s="299">
        <v>15551</v>
      </c>
      <c r="G205" s="299"/>
      <c r="H205" s="299">
        <v>741</v>
      </c>
      <c r="I205" s="299">
        <v>329</v>
      </c>
      <c r="J205" s="299">
        <v>249</v>
      </c>
      <c r="K205" s="299"/>
      <c r="L205" s="299">
        <v>124</v>
      </c>
      <c r="M205" s="299"/>
      <c r="N205" s="299">
        <v>80</v>
      </c>
      <c r="O205" s="299">
        <v>38</v>
      </c>
      <c r="P205" s="299">
        <v>38</v>
      </c>
      <c r="Q205" s="299">
        <v>74</v>
      </c>
      <c r="R205" s="299">
        <v>111</v>
      </c>
    </row>
    <row r="206" spans="1:18" x14ac:dyDescent="0.2">
      <c r="A206" s="338" t="s">
        <v>600</v>
      </c>
      <c r="B206" s="338"/>
      <c r="C206" s="338"/>
      <c r="D206" s="338"/>
      <c r="E206" s="298">
        <f t="shared" si="3"/>
        <v>45095</v>
      </c>
      <c r="F206" s="299">
        <v>42703</v>
      </c>
      <c r="G206" s="299"/>
      <c r="H206" s="299">
        <v>2181</v>
      </c>
      <c r="I206" s="299">
        <v>1069</v>
      </c>
      <c r="J206" s="299">
        <v>661</v>
      </c>
      <c r="K206" s="299"/>
      <c r="L206" s="299">
        <v>204</v>
      </c>
      <c r="M206" s="299"/>
      <c r="N206" s="299">
        <v>193</v>
      </c>
      <c r="O206" s="299">
        <v>61</v>
      </c>
      <c r="P206" s="299">
        <v>58</v>
      </c>
      <c r="Q206" s="299">
        <v>217</v>
      </c>
      <c r="R206" s="299">
        <v>211</v>
      </c>
    </row>
    <row r="207" spans="1:18" x14ac:dyDescent="0.2">
      <c r="A207" s="338" t="s">
        <v>601</v>
      </c>
      <c r="B207" s="338"/>
      <c r="C207" s="338"/>
      <c r="D207" s="338"/>
      <c r="E207" s="298">
        <f t="shared" si="3"/>
        <v>143362</v>
      </c>
      <c r="F207" s="299">
        <v>132677</v>
      </c>
      <c r="G207" s="299"/>
      <c r="H207" s="299">
        <v>7104</v>
      </c>
      <c r="I207" s="299">
        <v>3968</v>
      </c>
      <c r="J207" s="299">
        <v>1926</v>
      </c>
      <c r="K207" s="299"/>
      <c r="L207" s="299">
        <v>849</v>
      </c>
      <c r="M207" s="299"/>
      <c r="N207" s="299">
        <v>678</v>
      </c>
      <c r="O207" s="299">
        <v>393</v>
      </c>
      <c r="P207" s="299">
        <v>404</v>
      </c>
      <c r="Q207" s="299">
        <v>659</v>
      </c>
      <c r="R207" s="299">
        <v>3581</v>
      </c>
    </row>
    <row r="208" spans="1:18" x14ac:dyDescent="0.2">
      <c r="A208" s="338" t="s">
        <v>602</v>
      </c>
      <c r="B208" s="338"/>
      <c r="C208" s="338"/>
      <c r="D208" s="338"/>
      <c r="E208" s="298">
        <f t="shared" si="3"/>
        <v>2177</v>
      </c>
      <c r="F208" s="299">
        <v>1877</v>
      </c>
      <c r="G208" s="299"/>
      <c r="H208" s="299">
        <v>296</v>
      </c>
      <c r="I208" s="299">
        <v>148</v>
      </c>
      <c r="J208" s="299">
        <v>102</v>
      </c>
      <c r="K208" s="299"/>
      <c r="L208" s="299">
        <v>14</v>
      </c>
      <c r="M208" s="299"/>
      <c r="N208" s="299">
        <v>17</v>
      </c>
      <c r="O208" s="299">
        <v>8</v>
      </c>
      <c r="P208" s="299">
        <v>5</v>
      </c>
      <c r="Q208" s="299">
        <v>25</v>
      </c>
      <c r="R208" s="299">
        <v>4</v>
      </c>
    </row>
    <row r="209" spans="1:18" x14ac:dyDescent="0.2">
      <c r="A209" s="338" t="s">
        <v>603</v>
      </c>
      <c r="B209" s="338"/>
      <c r="C209" s="338"/>
      <c r="D209" s="338"/>
      <c r="E209" s="298">
        <f t="shared" si="3"/>
        <v>29005</v>
      </c>
      <c r="F209" s="299">
        <v>26937</v>
      </c>
      <c r="G209" s="299"/>
      <c r="H209" s="299">
        <v>1735</v>
      </c>
      <c r="I209" s="299">
        <v>1092</v>
      </c>
      <c r="J209" s="299">
        <v>451</v>
      </c>
      <c r="K209" s="299"/>
      <c r="L209" s="299">
        <v>193</v>
      </c>
      <c r="M209" s="299"/>
      <c r="N209" s="299">
        <v>141</v>
      </c>
      <c r="O209" s="299">
        <v>80</v>
      </c>
      <c r="P209" s="299">
        <v>54</v>
      </c>
      <c r="Q209" s="299">
        <v>138</v>
      </c>
      <c r="R209" s="299">
        <v>333</v>
      </c>
    </row>
    <row r="210" spans="1:18" x14ac:dyDescent="0.2">
      <c r="A210" s="338" t="s">
        <v>604</v>
      </c>
      <c r="B210" s="338"/>
      <c r="C210" s="338"/>
      <c r="D210" s="338"/>
      <c r="E210" s="298">
        <f t="shared" si="3"/>
        <v>27346</v>
      </c>
      <c r="F210" s="299">
        <v>26379</v>
      </c>
      <c r="G210" s="299"/>
      <c r="H210" s="299">
        <v>753</v>
      </c>
      <c r="I210" s="299">
        <v>376</v>
      </c>
      <c r="J210" s="299">
        <v>174</v>
      </c>
      <c r="K210" s="299"/>
      <c r="L210" s="299">
        <v>50</v>
      </c>
      <c r="M210" s="299"/>
      <c r="N210" s="299">
        <v>115</v>
      </c>
      <c r="O210" s="299">
        <v>28</v>
      </c>
      <c r="P210" s="299">
        <v>36</v>
      </c>
      <c r="Q210" s="299">
        <v>96</v>
      </c>
      <c r="R210" s="299">
        <v>214</v>
      </c>
    </row>
    <row r="211" spans="1:18" x14ac:dyDescent="0.2">
      <c r="A211" s="338" t="s">
        <v>605</v>
      </c>
      <c r="B211" s="338"/>
      <c r="C211" s="338"/>
      <c r="D211" s="338"/>
      <c r="E211" s="298">
        <f t="shared" si="3"/>
        <v>19541</v>
      </c>
      <c r="F211" s="299">
        <v>18574</v>
      </c>
      <c r="G211" s="299"/>
      <c r="H211" s="299">
        <v>892</v>
      </c>
      <c r="I211" s="299">
        <v>462</v>
      </c>
      <c r="J211" s="299">
        <v>188</v>
      </c>
      <c r="K211" s="299"/>
      <c r="L211" s="299">
        <v>90</v>
      </c>
      <c r="M211" s="299"/>
      <c r="N211" s="299">
        <v>98</v>
      </c>
      <c r="O211" s="299">
        <v>43</v>
      </c>
      <c r="P211" s="299">
        <v>41</v>
      </c>
      <c r="Q211" s="299">
        <v>114</v>
      </c>
      <c r="R211" s="299">
        <v>75</v>
      </c>
    </row>
    <row r="212" spans="1:18" x14ac:dyDescent="0.2">
      <c r="A212" s="338" t="s">
        <v>606</v>
      </c>
      <c r="B212" s="338"/>
      <c r="C212" s="338"/>
      <c r="D212" s="338"/>
      <c r="E212" s="298">
        <f t="shared" si="3"/>
        <v>552156</v>
      </c>
      <c r="F212" s="299">
        <v>504605</v>
      </c>
      <c r="G212" s="299"/>
      <c r="H212" s="299">
        <v>19574</v>
      </c>
      <c r="I212" s="299">
        <v>10327</v>
      </c>
      <c r="J212" s="299">
        <v>5556</v>
      </c>
      <c r="K212" s="299"/>
      <c r="L212" s="299">
        <v>1992</v>
      </c>
      <c r="M212" s="299"/>
      <c r="N212" s="299">
        <v>1671</v>
      </c>
      <c r="O212" s="299">
        <v>1111</v>
      </c>
      <c r="P212" s="299">
        <v>825</v>
      </c>
      <c r="Q212" s="299">
        <v>2185</v>
      </c>
      <c r="R212" s="299">
        <v>27977</v>
      </c>
    </row>
    <row r="213" spans="1:18" x14ac:dyDescent="0.2">
      <c r="A213" s="338" t="s">
        <v>607</v>
      </c>
      <c r="B213" s="338"/>
      <c r="C213" s="338"/>
      <c r="D213" s="338"/>
      <c r="E213" s="298">
        <f t="shared" si="3"/>
        <v>10851</v>
      </c>
      <c r="F213" s="299">
        <v>10293</v>
      </c>
      <c r="G213" s="299"/>
      <c r="H213" s="299">
        <v>497</v>
      </c>
      <c r="I213" s="299">
        <v>243</v>
      </c>
      <c r="J213" s="299">
        <v>136</v>
      </c>
      <c r="K213" s="299"/>
      <c r="L213" s="299">
        <v>48</v>
      </c>
      <c r="M213" s="299"/>
      <c r="N213" s="299">
        <v>50</v>
      </c>
      <c r="O213" s="299">
        <v>16</v>
      </c>
      <c r="P213" s="299">
        <v>20</v>
      </c>
      <c r="Q213" s="299">
        <v>31</v>
      </c>
      <c r="R213" s="299">
        <v>61</v>
      </c>
    </row>
    <row r="214" spans="1:18" x14ac:dyDescent="0.2">
      <c r="A214" s="338" t="s">
        <v>608</v>
      </c>
      <c r="B214" s="338"/>
      <c r="C214" s="338"/>
      <c r="D214" s="338"/>
      <c r="E214" s="298">
        <f t="shared" si="3"/>
        <v>457928</v>
      </c>
      <c r="F214" s="299">
        <v>419783</v>
      </c>
      <c r="G214" s="299"/>
      <c r="H214" s="299">
        <v>17176</v>
      </c>
      <c r="I214" s="299">
        <v>8818</v>
      </c>
      <c r="J214" s="299">
        <v>5296</v>
      </c>
      <c r="K214" s="299"/>
      <c r="L214" s="299">
        <v>1987</v>
      </c>
      <c r="M214" s="299"/>
      <c r="N214" s="299">
        <v>1619</v>
      </c>
      <c r="O214" s="299">
        <v>929</v>
      </c>
      <c r="P214" s="299">
        <v>886</v>
      </c>
      <c r="Q214" s="299">
        <v>1764</v>
      </c>
      <c r="R214" s="299">
        <v>20969</v>
      </c>
    </row>
    <row r="215" spans="1:18" x14ac:dyDescent="0.2">
      <c r="A215" s="338" t="s">
        <v>609</v>
      </c>
      <c r="B215" s="338"/>
      <c r="C215" s="338"/>
      <c r="D215" s="338"/>
      <c r="E215" s="298">
        <f t="shared" si="3"/>
        <v>35188</v>
      </c>
      <c r="F215" s="299">
        <v>33670</v>
      </c>
      <c r="G215" s="299"/>
      <c r="H215" s="299">
        <v>1250</v>
      </c>
      <c r="I215" s="299">
        <v>636</v>
      </c>
      <c r="J215" s="299">
        <v>337</v>
      </c>
      <c r="K215" s="299"/>
      <c r="L215" s="299">
        <v>145</v>
      </c>
      <c r="M215" s="299"/>
      <c r="N215" s="299">
        <v>121</v>
      </c>
      <c r="O215" s="299">
        <v>37</v>
      </c>
      <c r="P215" s="299">
        <v>64</v>
      </c>
      <c r="Q215" s="299">
        <v>103</v>
      </c>
      <c r="R215" s="299">
        <v>268</v>
      </c>
    </row>
    <row r="216" spans="1:18" x14ac:dyDescent="0.2">
      <c r="A216" s="338" t="s">
        <v>610</v>
      </c>
      <c r="B216" s="338"/>
      <c r="C216" s="338"/>
      <c r="D216" s="338"/>
      <c r="E216" s="298">
        <f t="shared" si="3"/>
        <v>5163</v>
      </c>
      <c r="F216" s="299">
        <v>4850</v>
      </c>
      <c r="G216" s="299"/>
      <c r="H216" s="299">
        <v>243</v>
      </c>
      <c r="I216" s="299">
        <v>132</v>
      </c>
      <c r="J216" s="299">
        <v>54</v>
      </c>
      <c r="K216" s="299"/>
      <c r="L216" s="299">
        <v>22</v>
      </c>
      <c r="M216" s="299"/>
      <c r="N216" s="299">
        <v>20</v>
      </c>
      <c r="O216" s="299">
        <v>6</v>
      </c>
      <c r="P216" s="299">
        <v>3</v>
      </c>
      <c r="Q216" s="299">
        <v>13</v>
      </c>
      <c r="R216" s="299">
        <v>70</v>
      </c>
    </row>
    <row r="217" spans="1:18" x14ac:dyDescent="0.2">
      <c r="A217" s="338" t="s">
        <v>611</v>
      </c>
      <c r="B217" s="338"/>
      <c r="C217" s="338"/>
      <c r="D217" s="338"/>
      <c r="E217" s="298">
        <f t="shared" si="3"/>
        <v>17462</v>
      </c>
      <c r="F217" s="299">
        <v>16355</v>
      </c>
      <c r="G217" s="299"/>
      <c r="H217" s="299">
        <v>988</v>
      </c>
      <c r="I217" s="299">
        <v>461</v>
      </c>
      <c r="J217" s="299">
        <v>316</v>
      </c>
      <c r="K217" s="299"/>
      <c r="L217" s="299">
        <v>128</v>
      </c>
      <c r="M217" s="299"/>
      <c r="N217" s="299">
        <v>100</v>
      </c>
      <c r="O217" s="299">
        <v>42</v>
      </c>
      <c r="P217" s="299">
        <v>43</v>
      </c>
      <c r="Q217" s="299">
        <v>104</v>
      </c>
      <c r="R217" s="299">
        <v>119</v>
      </c>
    </row>
    <row r="218" spans="1:18" x14ac:dyDescent="0.2">
      <c r="A218" s="338" t="s">
        <v>612</v>
      </c>
      <c r="B218" s="338"/>
      <c r="C218" s="338"/>
      <c r="D218" s="338"/>
      <c r="E218" s="298">
        <f t="shared" si="3"/>
        <v>11357</v>
      </c>
      <c r="F218" s="299">
        <v>10446</v>
      </c>
      <c r="G218" s="299"/>
      <c r="H218" s="299">
        <v>874</v>
      </c>
      <c r="I218" s="299">
        <v>456</v>
      </c>
      <c r="J218" s="299">
        <v>249</v>
      </c>
      <c r="K218" s="299"/>
      <c r="L218" s="299">
        <v>100</v>
      </c>
      <c r="M218" s="299"/>
      <c r="N218" s="299">
        <v>91</v>
      </c>
      <c r="O218" s="299">
        <v>30</v>
      </c>
      <c r="P218" s="299">
        <v>43</v>
      </c>
      <c r="Q218" s="299">
        <v>83</v>
      </c>
      <c r="R218" s="299">
        <v>37</v>
      </c>
    </row>
    <row r="219" spans="1:18" x14ac:dyDescent="0.2">
      <c r="A219" s="338" t="s">
        <v>613</v>
      </c>
      <c r="B219" s="338"/>
      <c r="C219" s="338"/>
      <c r="D219" s="338"/>
      <c r="E219" s="298">
        <f t="shared" si="3"/>
        <v>6784</v>
      </c>
      <c r="F219" s="299">
        <v>6286</v>
      </c>
      <c r="G219" s="299"/>
      <c r="H219" s="299">
        <v>447</v>
      </c>
      <c r="I219" s="299">
        <v>223</v>
      </c>
      <c r="J219" s="299">
        <v>128</v>
      </c>
      <c r="K219" s="299"/>
      <c r="L219" s="299">
        <v>97</v>
      </c>
      <c r="M219" s="299"/>
      <c r="N219" s="299">
        <v>53</v>
      </c>
      <c r="O219" s="299">
        <v>27</v>
      </c>
      <c r="P219" s="299">
        <v>18</v>
      </c>
      <c r="Q219" s="299">
        <v>68</v>
      </c>
      <c r="R219" s="299">
        <v>51</v>
      </c>
    </row>
    <row r="220" spans="1:18" x14ac:dyDescent="0.2">
      <c r="A220" s="338" t="s">
        <v>614</v>
      </c>
      <c r="B220" s="338"/>
      <c r="C220" s="338"/>
      <c r="D220" s="338"/>
      <c r="E220" s="298">
        <f t="shared" si="3"/>
        <v>10720</v>
      </c>
      <c r="F220" s="299">
        <v>10243</v>
      </c>
      <c r="G220" s="299"/>
      <c r="H220" s="299">
        <v>402</v>
      </c>
      <c r="I220" s="299">
        <v>147</v>
      </c>
      <c r="J220" s="299">
        <v>133</v>
      </c>
      <c r="K220" s="299"/>
      <c r="L220" s="299">
        <v>55</v>
      </c>
      <c r="M220" s="299"/>
      <c r="N220" s="299">
        <v>64</v>
      </c>
      <c r="O220" s="299">
        <v>13</v>
      </c>
      <c r="P220" s="299">
        <v>21</v>
      </c>
      <c r="Q220" s="299">
        <v>44</v>
      </c>
      <c r="R220" s="299">
        <v>75</v>
      </c>
    </row>
    <row r="221" spans="1:18" x14ac:dyDescent="0.2">
      <c r="A221" s="338" t="s">
        <v>615</v>
      </c>
      <c r="B221" s="338"/>
      <c r="C221" s="338"/>
      <c r="D221" s="338"/>
      <c r="E221" s="298">
        <f t="shared" si="3"/>
        <v>12379</v>
      </c>
      <c r="F221" s="299">
        <v>11698</v>
      </c>
      <c r="G221" s="299"/>
      <c r="H221" s="299">
        <v>518</v>
      </c>
      <c r="I221" s="299">
        <v>227</v>
      </c>
      <c r="J221" s="299">
        <v>137</v>
      </c>
      <c r="K221" s="299"/>
      <c r="L221" s="299">
        <v>69</v>
      </c>
      <c r="M221" s="299"/>
      <c r="N221" s="299">
        <v>54</v>
      </c>
      <c r="O221" s="299">
        <v>37</v>
      </c>
      <c r="P221" s="299">
        <v>20</v>
      </c>
      <c r="Q221" s="299">
        <v>71</v>
      </c>
      <c r="R221" s="299">
        <v>163</v>
      </c>
    </row>
    <row r="222" spans="1:18" x14ac:dyDescent="0.2">
      <c r="A222" s="338" t="s">
        <v>616</v>
      </c>
      <c r="B222" s="338"/>
      <c r="C222" s="338"/>
      <c r="D222" s="338"/>
      <c r="E222" s="298">
        <f t="shared" si="3"/>
        <v>41923</v>
      </c>
      <c r="F222" s="299">
        <v>40717</v>
      </c>
      <c r="G222" s="299"/>
      <c r="H222" s="299">
        <v>809</v>
      </c>
      <c r="I222" s="299">
        <v>353</v>
      </c>
      <c r="J222" s="299">
        <v>169</v>
      </c>
      <c r="K222" s="299"/>
      <c r="L222" s="299">
        <v>97</v>
      </c>
      <c r="M222" s="299"/>
      <c r="N222" s="299">
        <v>161</v>
      </c>
      <c r="O222" s="299">
        <v>60</v>
      </c>
      <c r="P222" s="299">
        <v>47</v>
      </c>
      <c r="Q222" s="299">
        <v>130</v>
      </c>
      <c r="R222" s="299">
        <v>397</v>
      </c>
    </row>
    <row r="223" spans="1:18" ht="22.5" customHeight="1" x14ac:dyDescent="0.2">
      <c r="A223" s="339" t="s">
        <v>617</v>
      </c>
      <c r="B223" s="339"/>
      <c r="C223" s="339"/>
      <c r="D223" s="339"/>
      <c r="E223" s="298">
        <f t="shared" si="3"/>
        <v>13866</v>
      </c>
      <c r="F223" s="299">
        <v>13050</v>
      </c>
      <c r="G223" s="299"/>
      <c r="H223" s="299">
        <v>719</v>
      </c>
      <c r="I223" s="299">
        <v>324</v>
      </c>
      <c r="J223" s="299">
        <v>155</v>
      </c>
      <c r="K223" s="299"/>
      <c r="L223" s="299">
        <v>163</v>
      </c>
      <c r="M223" s="299"/>
      <c r="N223" s="299">
        <v>122</v>
      </c>
      <c r="O223" s="299">
        <v>42</v>
      </c>
      <c r="P223" s="299">
        <v>17</v>
      </c>
      <c r="Q223" s="299">
        <v>65</v>
      </c>
      <c r="R223" s="299">
        <v>97</v>
      </c>
    </row>
    <row r="224" spans="1:18" x14ac:dyDescent="0.2">
      <c r="A224" s="472" t="s">
        <v>618</v>
      </c>
      <c r="B224" s="472"/>
      <c r="C224" s="472"/>
      <c r="D224" s="472"/>
      <c r="E224" s="298">
        <f t="shared" si="3"/>
        <v>13434</v>
      </c>
      <c r="F224" s="322">
        <v>12867</v>
      </c>
      <c r="G224" s="322"/>
      <c r="H224" s="299">
        <v>506</v>
      </c>
      <c r="I224" s="322">
        <v>271</v>
      </c>
      <c r="J224" s="322">
        <v>107</v>
      </c>
      <c r="K224" s="322"/>
      <c r="L224" s="322">
        <v>67</v>
      </c>
      <c r="M224" s="299"/>
      <c r="N224" s="299">
        <v>50</v>
      </c>
      <c r="O224" s="299">
        <v>21</v>
      </c>
      <c r="P224" s="299">
        <v>16</v>
      </c>
      <c r="Q224" s="299">
        <v>36</v>
      </c>
      <c r="R224" s="299">
        <v>61</v>
      </c>
    </row>
    <row r="225" spans="1:18" ht="17.25" customHeight="1" x14ac:dyDescent="0.2">
      <c r="A225" s="335"/>
      <c r="B225" s="335"/>
      <c r="C225" s="335"/>
      <c r="D225" s="335"/>
      <c r="E225" s="61"/>
      <c r="F225" s="61"/>
      <c r="G225" s="61"/>
      <c r="H225" s="61"/>
      <c r="I225" s="61"/>
      <c r="J225" s="61"/>
      <c r="K225" s="61"/>
      <c r="L225" s="70"/>
      <c r="M225" s="70"/>
      <c r="N225" s="70"/>
      <c r="O225" s="70"/>
      <c r="P225" s="70"/>
      <c r="Q225" s="70"/>
      <c r="R225" s="70"/>
    </row>
    <row r="226" spans="1:18" ht="11.25" customHeight="1" x14ac:dyDescent="0.2">
      <c r="A226" s="71"/>
      <c r="B226" s="71"/>
      <c r="C226" s="71"/>
      <c r="D226" s="71"/>
      <c r="F226" s="71"/>
      <c r="G226" s="71"/>
      <c r="H226" s="71"/>
      <c r="I226" s="71"/>
      <c r="J226" s="71"/>
      <c r="K226" s="71"/>
      <c r="L226" s="71"/>
      <c r="M226" s="71"/>
      <c r="N226" s="71"/>
      <c r="O226" s="71"/>
      <c r="P226" s="71"/>
      <c r="Q226" s="71"/>
      <c r="R226" s="47"/>
    </row>
    <row r="227" spans="1:18" ht="11.25" customHeight="1" x14ac:dyDescent="0.2">
      <c r="A227" s="71" t="s">
        <v>145</v>
      </c>
      <c r="B227" s="71"/>
      <c r="D227" s="71" t="s">
        <v>406</v>
      </c>
      <c r="E227" s="71"/>
      <c r="F227" s="71"/>
      <c r="G227" s="71"/>
      <c r="H227" s="71"/>
      <c r="I227" s="71"/>
      <c r="J227" s="71"/>
      <c r="K227" s="71"/>
      <c r="L227" s="71"/>
      <c r="M227" s="71"/>
      <c r="N227" s="71"/>
      <c r="O227" s="71"/>
      <c r="P227" s="71"/>
      <c r="Q227" s="71"/>
      <c r="R227" s="71"/>
    </row>
    <row r="228" spans="1:18" ht="11.25" customHeight="1" x14ac:dyDescent="0.2">
      <c r="A228" s="71" t="s">
        <v>154</v>
      </c>
      <c r="C228" s="69"/>
      <c r="D228" s="340" t="s">
        <v>298</v>
      </c>
      <c r="E228" s="340"/>
      <c r="F228" s="340"/>
      <c r="G228" s="340"/>
      <c r="H228" s="340"/>
      <c r="I228" s="340"/>
      <c r="J228" s="340"/>
      <c r="K228" s="340"/>
      <c r="L228" s="340"/>
      <c r="M228" s="340"/>
      <c r="N228" s="340"/>
      <c r="O228" s="340"/>
      <c r="P228" s="340"/>
      <c r="Q228" s="340"/>
      <c r="R228" s="340"/>
    </row>
    <row r="229" spans="1:18" ht="11.25" customHeight="1" x14ac:dyDescent="0.2">
      <c r="A229" s="71"/>
      <c r="B229" s="69"/>
      <c r="C229" s="69"/>
      <c r="D229" s="340"/>
      <c r="E229" s="340"/>
      <c r="F229" s="340"/>
      <c r="G229" s="340"/>
      <c r="H229" s="340"/>
      <c r="I229" s="340"/>
      <c r="J229" s="340"/>
      <c r="K229" s="340"/>
      <c r="L229" s="340"/>
      <c r="M229" s="340"/>
      <c r="N229" s="340"/>
      <c r="O229" s="340"/>
      <c r="P229" s="340"/>
      <c r="Q229" s="340"/>
      <c r="R229" s="340"/>
    </row>
    <row r="230" spans="1:18" ht="11.25" customHeight="1" x14ac:dyDescent="0.2">
      <c r="A230" s="71" t="s">
        <v>155</v>
      </c>
      <c r="D230" s="71" t="s">
        <v>294</v>
      </c>
      <c r="E230" s="69"/>
      <c r="F230" s="69"/>
      <c r="G230" s="69"/>
      <c r="H230" s="69"/>
      <c r="I230" s="69"/>
      <c r="J230" s="69"/>
      <c r="K230" s="69"/>
      <c r="L230" s="69"/>
      <c r="M230" s="69"/>
      <c r="N230" s="69"/>
      <c r="O230" s="69"/>
      <c r="P230" s="69"/>
      <c r="Q230" s="69"/>
      <c r="R230" s="69"/>
    </row>
    <row r="231" spans="1:18" ht="11.25" customHeight="1" x14ac:dyDescent="0.2">
      <c r="A231" s="71" t="s">
        <v>156</v>
      </c>
      <c r="C231" s="71"/>
      <c r="D231" s="71" t="s">
        <v>295</v>
      </c>
      <c r="E231" s="71"/>
      <c r="F231" s="71"/>
      <c r="G231" s="71"/>
      <c r="H231" s="71"/>
      <c r="I231" s="71"/>
      <c r="J231" s="71"/>
      <c r="K231" s="71"/>
      <c r="L231" s="71"/>
      <c r="M231" s="71"/>
      <c r="N231" s="71"/>
      <c r="O231" s="71"/>
      <c r="P231" s="71"/>
      <c r="Q231" s="71"/>
      <c r="R231" s="71"/>
    </row>
    <row r="232" spans="1:18" ht="11.25" customHeight="1" x14ac:dyDescent="0.2">
      <c r="A232" s="73" t="s">
        <v>144</v>
      </c>
      <c r="B232" s="71"/>
      <c r="C232" s="71"/>
      <c r="D232" s="342" t="s">
        <v>683</v>
      </c>
      <c r="E232" s="343"/>
      <c r="F232" s="343"/>
      <c r="G232" s="343"/>
      <c r="H232" s="343"/>
      <c r="I232" s="343"/>
      <c r="J232" s="343"/>
      <c r="K232" s="343"/>
      <c r="L232" s="343"/>
      <c r="M232" s="343"/>
      <c r="N232" s="343"/>
      <c r="O232" s="343"/>
      <c r="P232" s="343"/>
      <c r="Q232" s="343"/>
      <c r="R232" s="343"/>
    </row>
    <row r="233" spans="1:18" x14ac:dyDescent="0.2">
      <c r="A233" s="71"/>
      <c r="B233" s="71"/>
      <c r="C233" s="71"/>
      <c r="D233" s="343"/>
      <c r="E233" s="343"/>
      <c r="F233" s="343"/>
      <c r="G233" s="343"/>
      <c r="H233" s="343"/>
      <c r="I233" s="343"/>
      <c r="J233" s="343"/>
      <c r="K233" s="343"/>
      <c r="L233" s="343"/>
      <c r="M233" s="343"/>
      <c r="N233" s="343"/>
      <c r="O233" s="343"/>
      <c r="P233" s="343"/>
      <c r="Q233" s="343"/>
      <c r="R233" s="343"/>
    </row>
    <row r="234" spans="1:18" hidden="1" x14ac:dyDescent="0.2">
      <c r="A234" s="74" t="s">
        <v>153</v>
      </c>
    </row>
  </sheetData>
  <mergeCells count="224">
    <mergeCell ref="D232:R233"/>
    <mergeCell ref="A224:D224"/>
    <mergeCell ref="A218:D218"/>
    <mergeCell ref="A219:D219"/>
    <mergeCell ref="A220:D220"/>
    <mergeCell ref="A221:D221"/>
    <mergeCell ref="A222:D222"/>
    <mergeCell ref="A223:D223"/>
    <mergeCell ref="A225:D225"/>
    <mergeCell ref="D228:R229"/>
    <mergeCell ref="A212:D212"/>
    <mergeCell ref="A213:D213"/>
    <mergeCell ref="A214:D214"/>
    <mergeCell ref="A215:D215"/>
    <mergeCell ref="A216:D216"/>
    <mergeCell ref="A217:D217"/>
    <mergeCell ref="A206:D206"/>
    <mergeCell ref="A207:D207"/>
    <mergeCell ref="A208:D208"/>
    <mergeCell ref="A209:D209"/>
    <mergeCell ref="A210:D210"/>
    <mergeCell ref="A211:D211"/>
    <mergeCell ref="A201:D201"/>
    <mergeCell ref="A202:D202"/>
    <mergeCell ref="A203:D203"/>
    <mergeCell ref="A204:D204"/>
    <mergeCell ref="A205:D205"/>
    <mergeCell ref="A195:D195"/>
    <mergeCell ref="A196:D196"/>
    <mergeCell ref="A197:D197"/>
    <mergeCell ref="A198:D198"/>
    <mergeCell ref="A199:D199"/>
    <mergeCell ref="A188:D188"/>
    <mergeCell ref="A200:D200"/>
    <mergeCell ref="A189:D189"/>
    <mergeCell ref="A190:D190"/>
    <mergeCell ref="A191:D191"/>
    <mergeCell ref="A192:D192"/>
    <mergeCell ref="A193:D193"/>
    <mergeCell ref="A194:D194"/>
    <mergeCell ref="A182:D182"/>
    <mergeCell ref="A183:D183"/>
    <mergeCell ref="A184:D184"/>
    <mergeCell ref="A185:D185"/>
    <mergeCell ref="A186:D186"/>
    <mergeCell ref="A187:D187"/>
    <mergeCell ref="A176:D176"/>
    <mergeCell ref="A177:D177"/>
    <mergeCell ref="A178:D178"/>
    <mergeCell ref="A179:D179"/>
    <mergeCell ref="A180:D180"/>
    <mergeCell ref="A181:D181"/>
    <mergeCell ref="A170:D170"/>
    <mergeCell ref="A171:D171"/>
    <mergeCell ref="A172:D172"/>
    <mergeCell ref="A173:D173"/>
    <mergeCell ref="A174:D174"/>
    <mergeCell ref="A175:D175"/>
    <mergeCell ref="A164:D164"/>
    <mergeCell ref="A165:D165"/>
    <mergeCell ref="A166:D166"/>
    <mergeCell ref="A167:D167"/>
    <mergeCell ref="A168:D168"/>
    <mergeCell ref="A169:D169"/>
    <mergeCell ref="A158:D158"/>
    <mergeCell ref="A159:D159"/>
    <mergeCell ref="A160:D160"/>
    <mergeCell ref="A161:D161"/>
    <mergeCell ref="A162:D162"/>
    <mergeCell ref="A163:D163"/>
    <mergeCell ref="A152:D152"/>
    <mergeCell ref="A153:D153"/>
    <mergeCell ref="A157:D157"/>
    <mergeCell ref="A154:D154"/>
    <mergeCell ref="A155:D155"/>
    <mergeCell ref="A156:D156"/>
    <mergeCell ref="A146:D146"/>
    <mergeCell ref="A147:D147"/>
    <mergeCell ref="A149:D149"/>
    <mergeCell ref="A150:D150"/>
    <mergeCell ref="A151:D151"/>
    <mergeCell ref="A148:D148"/>
    <mergeCell ref="A140:D140"/>
    <mergeCell ref="A141:D141"/>
    <mergeCell ref="A145:D145"/>
    <mergeCell ref="A142:D142"/>
    <mergeCell ref="A143:D143"/>
    <mergeCell ref="A144:D144"/>
    <mergeCell ref="A134:D134"/>
    <mergeCell ref="A135:D135"/>
    <mergeCell ref="A137:D137"/>
    <mergeCell ref="A138:D138"/>
    <mergeCell ref="A139:D139"/>
    <mergeCell ref="A136:D136"/>
    <mergeCell ref="A125:D125"/>
    <mergeCell ref="A126:D126"/>
    <mergeCell ref="A127:D127"/>
    <mergeCell ref="A128:D128"/>
    <mergeCell ref="A129:D129"/>
    <mergeCell ref="A133:D133"/>
    <mergeCell ref="A130:D130"/>
    <mergeCell ref="A131:D131"/>
    <mergeCell ref="A132:D132"/>
    <mergeCell ref="A118:D118"/>
    <mergeCell ref="A119:D119"/>
    <mergeCell ref="A120:D120"/>
    <mergeCell ref="A121:D121"/>
    <mergeCell ref="A122:D122"/>
    <mergeCell ref="A123:D123"/>
    <mergeCell ref="A124:D124"/>
    <mergeCell ref="A115:D115"/>
    <mergeCell ref="A116:D116"/>
    <mergeCell ref="A117:D117"/>
    <mergeCell ref="A106:D106"/>
    <mergeCell ref="A107:D107"/>
    <mergeCell ref="A108:D108"/>
    <mergeCell ref="A109:D109"/>
    <mergeCell ref="A110:D110"/>
    <mergeCell ref="A111:D111"/>
    <mergeCell ref="A112:D112"/>
    <mergeCell ref="A113:D113"/>
    <mergeCell ref="A114:D114"/>
    <mergeCell ref="A104:D104"/>
    <mergeCell ref="A105:D105"/>
    <mergeCell ref="A95:D95"/>
    <mergeCell ref="A96:D96"/>
    <mergeCell ref="A97:D97"/>
    <mergeCell ref="A98:D98"/>
    <mergeCell ref="A99:D99"/>
    <mergeCell ref="A87:D87"/>
    <mergeCell ref="A88:D88"/>
    <mergeCell ref="A89:D89"/>
    <mergeCell ref="A90:D90"/>
    <mergeCell ref="A91:D91"/>
    <mergeCell ref="A92:D92"/>
    <mergeCell ref="A100:D100"/>
    <mergeCell ref="A101:D101"/>
    <mergeCell ref="A102:D102"/>
    <mergeCell ref="A103:D103"/>
    <mergeCell ref="A77:D77"/>
    <mergeCell ref="A78:D78"/>
    <mergeCell ref="A79:D79"/>
    <mergeCell ref="A80:D80"/>
    <mergeCell ref="A81:D81"/>
    <mergeCell ref="A94:D94"/>
    <mergeCell ref="A83:D83"/>
    <mergeCell ref="A84:D84"/>
    <mergeCell ref="A85:D85"/>
    <mergeCell ref="A86:D86"/>
    <mergeCell ref="A93:D93"/>
    <mergeCell ref="A82:D82"/>
    <mergeCell ref="A71:D71"/>
    <mergeCell ref="A72:D72"/>
    <mergeCell ref="A73:D73"/>
    <mergeCell ref="A74:D74"/>
    <mergeCell ref="A75:D75"/>
    <mergeCell ref="A76:D76"/>
    <mergeCell ref="A65:D65"/>
    <mergeCell ref="A66:D66"/>
    <mergeCell ref="A67:D67"/>
    <mergeCell ref="A68:D68"/>
    <mergeCell ref="A69:D69"/>
    <mergeCell ref="A70:D70"/>
    <mergeCell ref="A59:D59"/>
    <mergeCell ref="A60:D60"/>
    <mergeCell ref="A61:D61"/>
    <mergeCell ref="A62:D62"/>
    <mergeCell ref="A63:D63"/>
    <mergeCell ref="A64:D64"/>
    <mergeCell ref="A53:D53"/>
    <mergeCell ref="A54:D54"/>
    <mergeCell ref="A55:D55"/>
    <mergeCell ref="A56:D56"/>
    <mergeCell ref="A57:D57"/>
    <mergeCell ref="A58:D58"/>
    <mergeCell ref="A47:D47"/>
    <mergeCell ref="A48:D48"/>
    <mergeCell ref="A49:D49"/>
    <mergeCell ref="A50:D50"/>
    <mergeCell ref="A51:D51"/>
    <mergeCell ref="A52:D52"/>
    <mergeCell ref="A41:D41"/>
    <mergeCell ref="A42:D42"/>
    <mergeCell ref="A46:D46"/>
    <mergeCell ref="A43:D43"/>
    <mergeCell ref="A44:D44"/>
    <mergeCell ref="A45:D45"/>
    <mergeCell ref="A35:D35"/>
    <mergeCell ref="A36:D36"/>
    <mergeCell ref="A38:D38"/>
    <mergeCell ref="A39:D39"/>
    <mergeCell ref="A40:D40"/>
    <mergeCell ref="A37:D37"/>
    <mergeCell ref="A27:D27"/>
    <mergeCell ref="A28:D28"/>
    <mergeCell ref="A29:D29"/>
    <mergeCell ref="A30:D30"/>
    <mergeCell ref="A34:D34"/>
    <mergeCell ref="A31:D31"/>
    <mergeCell ref="A32:D32"/>
    <mergeCell ref="A33:D33"/>
    <mergeCell ref="A21:D21"/>
    <mergeCell ref="A22:D22"/>
    <mergeCell ref="A23:D23"/>
    <mergeCell ref="A24:D24"/>
    <mergeCell ref="A26:D26"/>
    <mergeCell ref="A25:D25"/>
    <mergeCell ref="R6:R9"/>
    <mergeCell ref="H6:Q6"/>
    <mergeCell ref="A2:L2"/>
    <mergeCell ref="A3:L3"/>
    <mergeCell ref="A6:D9"/>
    <mergeCell ref="E6:E9"/>
    <mergeCell ref="F6:F9"/>
    <mergeCell ref="P2:R2"/>
    <mergeCell ref="A20:D20"/>
    <mergeCell ref="A15:D15"/>
    <mergeCell ref="A19:D19"/>
    <mergeCell ref="A12:D12"/>
    <mergeCell ref="A13:D13"/>
    <mergeCell ref="A14:D14"/>
    <mergeCell ref="A16:D16"/>
    <mergeCell ref="A17:D17"/>
    <mergeCell ref="A18:D18"/>
  </mergeCells>
  <hyperlinks>
    <hyperlink ref="D232:R233" r:id="rId1" tooltip="www.inegi.org.mx" display="http://www.inegi.org.mx/"/>
    <hyperlink ref="P2:R2" location="Índice!A1" tooltip="Ir a Índice" display="Índice!A1"/>
  </hyperlinks>
  <pageMargins left="0.78740157480314965" right="0.59055118110236227" top="0.93880208333333337" bottom="0.86614173228346458" header="0" footer="0.39370078740157499"/>
  <pageSetup scale="98" orientation="portrait" r:id="rId2"/>
  <headerFooter alignWithMargins="0">
    <oddHeader>&amp;L&amp;"Arial,Negrita"&amp;12&amp;K000080INEGI. Anuario estadístico y geográfico de Veracruz de Ignacio de la Llave 2014. 
Componente Salud.</oddHeader>
    <oddFooter>&amp;R&amp;P/&amp;N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H24"/>
  <sheetViews>
    <sheetView view="pageLayout" zoomScaleNormal="100" workbookViewId="0">
      <selection activeCell="D5" sqref="D5"/>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38.6640625" style="46" customWidth="1"/>
    <col min="5" max="5" width="23.1640625" style="46" customWidth="1"/>
    <col min="6" max="6" width="23.5" style="46" customWidth="1"/>
    <col min="7" max="7" width="23.33203125" style="46" customWidth="1"/>
    <col min="8" max="16384" width="0" style="46" hidden="1"/>
  </cols>
  <sheetData>
    <row r="1" spans="1:8" ht="10.5" customHeight="1" x14ac:dyDescent="0.2"/>
    <row r="2" spans="1:8" ht="12.75" x14ac:dyDescent="0.2">
      <c r="A2" s="327" t="s">
        <v>352</v>
      </c>
      <c r="B2" s="327"/>
      <c r="C2" s="327"/>
      <c r="D2" s="327"/>
      <c r="E2" s="327"/>
      <c r="F2" s="327"/>
      <c r="G2" s="41" t="s">
        <v>395</v>
      </c>
      <c r="H2" s="46" t="s">
        <v>153</v>
      </c>
    </row>
    <row r="3" spans="1:8" ht="12.75" x14ac:dyDescent="0.2">
      <c r="A3" s="327" t="s">
        <v>898</v>
      </c>
      <c r="B3" s="327"/>
      <c r="C3" s="327"/>
      <c r="D3" s="327"/>
      <c r="E3" s="327"/>
      <c r="F3" s="327"/>
      <c r="G3" s="247"/>
    </row>
    <row r="4" spans="1:8" ht="12.75" x14ac:dyDescent="0.2">
      <c r="A4" s="328" t="s">
        <v>887</v>
      </c>
      <c r="B4" s="328"/>
      <c r="C4" s="328"/>
      <c r="D4" s="328"/>
      <c r="E4" s="328"/>
      <c r="F4" s="328"/>
      <c r="G4" s="77"/>
    </row>
    <row r="5" spans="1:8" x14ac:dyDescent="0.2">
      <c r="A5" s="52"/>
      <c r="B5" s="52"/>
      <c r="C5" s="52"/>
      <c r="D5" s="52"/>
      <c r="E5" s="52"/>
      <c r="F5" s="52"/>
      <c r="G5" s="54"/>
    </row>
    <row r="6" spans="1:8" ht="1.5" customHeight="1" x14ac:dyDescent="0.2"/>
    <row r="7" spans="1:8" ht="11.25" customHeight="1" x14ac:dyDescent="0.2">
      <c r="A7" s="330" t="s">
        <v>100</v>
      </c>
      <c r="B7" s="354"/>
      <c r="C7" s="354"/>
      <c r="D7" s="354"/>
      <c r="E7" s="56"/>
      <c r="F7" s="56"/>
      <c r="G7" s="56" t="s">
        <v>172</v>
      </c>
    </row>
    <row r="8" spans="1:8" ht="1.5" customHeight="1" x14ac:dyDescent="0.2">
      <c r="A8" s="54"/>
      <c r="B8" s="54"/>
      <c r="C8" s="54"/>
      <c r="D8" s="54"/>
      <c r="E8" s="54"/>
      <c r="F8" s="54"/>
      <c r="G8" s="54"/>
    </row>
    <row r="9" spans="1:8" ht="23.25" customHeight="1" x14ac:dyDescent="0.2">
      <c r="A9" s="475" t="s">
        <v>354</v>
      </c>
      <c r="B9" s="476"/>
      <c r="C9" s="476"/>
      <c r="D9" s="476"/>
      <c r="E9" s="100"/>
      <c r="F9" s="100"/>
      <c r="G9" s="93">
        <v>134</v>
      </c>
    </row>
    <row r="10" spans="1:8" ht="23.25" customHeight="1" x14ac:dyDescent="0.2">
      <c r="A10" s="477" t="s">
        <v>370</v>
      </c>
      <c r="B10" s="478"/>
      <c r="C10" s="478"/>
      <c r="D10" s="478"/>
      <c r="E10" s="100"/>
      <c r="F10" s="100"/>
      <c r="G10" s="93">
        <f>SUM(G12:G17)</f>
        <v>40</v>
      </c>
    </row>
    <row r="11" spans="1:8" ht="23.25" customHeight="1" x14ac:dyDescent="0.2">
      <c r="A11" s="473" t="s">
        <v>686</v>
      </c>
      <c r="B11" s="474"/>
      <c r="C11" s="474"/>
      <c r="D11" s="474"/>
      <c r="E11" s="100"/>
      <c r="F11" s="100"/>
      <c r="G11" s="248">
        <v>0</v>
      </c>
    </row>
    <row r="12" spans="1:8" ht="16.5" customHeight="1" x14ac:dyDescent="0.2">
      <c r="A12" s="396" t="s">
        <v>672</v>
      </c>
      <c r="B12" s="384"/>
      <c r="C12" s="384"/>
      <c r="D12" s="384"/>
      <c r="E12" s="100"/>
      <c r="F12" s="100"/>
      <c r="G12" s="249">
        <v>6</v>
      </c>
    </row>
    <row r="13" spans="1:8" ht="17.25" customHeight="1" x14ac:dyDescent="0.2">
      <c r="A13" s="383" t="s">
        <v>355</v>
      </c>
      <c r="B13" s="384"/>
      <c r="C13" s="384"/>
      <c r="D13" s="384"/>
      <c r="E13" s="100"/>
      <c r="F13" s="100"/>
      <c r="G13" s="249">
        <v>1</v>
      </c>
    </row>
    <row r="14" spans="1:8" ht="17.25" customHeight="1" x14ac:dyDescent="0.2">
      <c r="A14" s="383" t="s">
        <v>356</v>
      </c>
      <c r="B14" s="384"/>
      <c r="C14" s="384"/>
      <c r="D14" s="384"/>
      <c r="E14" s="100"/>
      <c r="F14" s="100"/>
      <c r="G14" s="249">
        <v>21</v>
      </c>
    </row>
    <row r="15" spans="1:8" ht="17.25" customHeight="1" x14ac:dyDescent="0.2">
      <c r="A15" s="383" t="s">
        <v>357</v>
      </c>
      <c r="B15" s="384"/>
      <c r="C15" s="384"/>
      <c r="D15" s="384"/>
      <c r="E15" s="100"/>
      <c r="F15" s="100"/>
      <c r="G15" s="249">
        <v>1</v>
      </c>
    </row>
    <row r="16" spans="1:8" ht="17.25" customHeight="1" x14ac:dyDescent="0.2">
      <c r="A16" s="396" t="s">
        <v>358</v>
      </c>
      <c r="B16" s="384"/>
      <c r="C16" s="384"/>
      <c r="D16" s="384"/>
      <c r="E16" s="100"/>
      <c r="F16" s="100"/>
      <c r="G16" s="249">
        <v>11</v>
      </c>
    </row>
    <row r="17" spans="1:7" ht="17.25" customHeight="1" x14ac:dyDescent="0.2">
      <c r="A17" s="396" t="s">
        <v>359</v>
      </c>
      <c r="B17" s="396"/>
      <c r="C17" s="396"/>
      <c r="D17" s="396"/>
      <c r="E17" s="100"/>
      <c r="F17" s="100"/>
      <c r="G17" s="249">
        <v>0</v>
      </c>
    </row>
    <row r="18" spans="1:7" ht="23.25" customHeight="1" x14ac:dyDescent="0.2">
      <c r="A18" s="477" t="s">
        <v>360</v>
      </c>
      <c r="B18" s="478"/>
      <c r="C18" s="478"/>
      <c r="D18" s="478"/>
      <c r="E18" s="100"/>
      <c r="F18" s="100"/>
      <c r="G18" s="93">
        <v>7</v>
      </c>
    </row>
    <row r="19" spans="1:7" ht="17.25" customHeight="1" x14ac:dyDescent="0.2">
      <c r="A19" s="335"/>
      <c r="B19" s="335"/>
      <c r="C19" s="335"/>
      <c r="D19" s="335"/>
      <c r="E19" s="70"/>
      <c r="F19" s="70"/>
      <c r="G19" s="70"/>
    </row>
    <row r="20" spans="1:7" ht="11.25" customHeight="1" x14ac:dyDescent="0.2">
      <c r="A20" s="71"/>
      <c r="B20" s="71"/>
      <c r="C20" s="71"/>
      <c r="D20" s="71"/>
      <c r="E20" s="71"/>
      <c r="F20" s="71"/>
      <c r="G20" s="72"/>
    </row>
    <row r="21" spans="1:7" ht="11.25" customHeight="1" x14ac:dyDescent="0.2">
      <c r="A21" s="479" t="s">
        <v>145</v>
      </c>
      <c r="B21" s="479"/>
      <c r="D21" s="71" t="s">
        <v>361</v>
      </c>
      <c r="E21" s="71"/>
      <c r="F21" s="71"/>
      <c r="G21" s="71"/>
    </row>
    <row r="22" spans="1:7" x14ac:dyDescent="0.2">
      <c r="A22" s="73" t="s">
        <v>144</v>
      </c>
      <c r="B22" s="71"/>
      <c r="C22" s="71"/>
      <c r="D22" s="364" t="s">
        <v>362</v>
      </c>
      <c r="E22" s="364"/>
      <c r="F22" s="364"/>
      <c r="G22" s="364"/>
    </row>
    <row r="23" spans="1:7" x14ac:dyDescent="0.2">
      <c r="A23" s="71"/>
      <c r="B23" s="71"/>
      <c r="C23" s="71"/>
      <c r="D23" s="364"/>
      <c r="E23" s="364"/>
      <c r="F23" s="364"/>
      <c r="G23" s="364"/>
    </row>
    <row r="24" spans="1:7" hidden="1" x14ac:dyDescent="0.2">
      <c r="A24" s="74" t="s">
        <v>153</v>
      </c>
    </row>
  </sheetData>
  <mergeCells count="17">
    <mergeCell ref="A18:D18"/>
    <mergeCell ref="A19:D19"/>
    <mergeCell ref="A21:B21"/>
    <mergeCell ref="D22:G23"/>
    <mergeCell ref="A12:D12"/>
    <mergeCell ref="A13:D13"/>
    <mergeCell ref="A14:D14"/>
    <mergeCell ref="A15:D15"/>
    <mergeCell ref="A16:D16"/>
    <mergeCell ref="A17:D17"/>
    <mergeCell ref="A11:D11"/>
    <mergeCell ref="A2:F2"/>
    <mergeCell ref="A3:F3"/>
    <mergeCell ref="A4:F4"/>
    <mergeCell ref="A7:D7"/>
    <mergeCell ref="A9:D9"/>
    <mergeCell ref="A10:D10"/>
  </mergeCells>
  <hyperlinks>
    <hyperlink ref="G2" location="Índice!A1" tooltip="Ir a Índice" display="Índice!A1"/>
  </hyperlinks>
  <pageMargins left="0.78740157480314965" right="0.59055118110236204" top="0.9375" bottom="0.86614173228346458" header="0" footer="0.39370078740157499"/>
  <pageSetup orientation="portrait" r:id="rId1"/>
  <headerFooter alignWithMargins="0">
    <oddHeader>&amp;L&amp;"Arial,Negrita"&amp;12&amp;K000080INEGI. Anuario estadístico y geográfico de Veracruz de Ignacio de la Llave 2014. 
Componente Salud.</oddHeader>
    <oddFooter>&amp;R&amp;P/&amp;N</oddFooter>
  </headerFooter>
  <ignoredErrors>
    <ignoredError sqref="G10" formulaRange="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dimension ref="A1:H27"/>
  <sheetViews>
    <sheetView view="pageLayout" zoomScaleNormal="100" workbookViewId="0">
      <selection activeCell="D5" sqref="D5"/>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41" style="46" customWidth="1"/>
    <col min="5" max="5" width="22.6640625" style="46" customWidth="1"/>
    <col min="6" max="7" width="22.5" style="46" customWidth="1"/>
    <col min="8" max="16384" width="0" style="46" hidden="1"/>
  </cols>
  <sheetData>
    <row r="1" spans="1:8" ht="10.5" customHeight="1" x14ac:dyDescent="0.2"/>
    <row r="2" spans="1:8" ht="12.75" x14ac:dyDescent="0.2">
      <c r="A2" s="327" t="s">
        <v>363</v>
      </c>
      <c r="B2" s="327"/>
      <c r="C2" s="327"/>
      <c r="D2" s="327"/>
      <c r="E2" s="327"/>
      <c r="F2" s="327"/>
      <c r="G2" s="41" t="s">
        <v>394</v>
      </c>
      <c r="H2" s="46" t="s">
        <v>153</v>
      </c>
    </row>
    <row r="3" spans="1:8" ht="12.75" x14ac:dyDescent="0.2">
      <c r="A3" s="327" t="s">
        <v>364</v>
      </c>
      <c r="B3" s="327"/>
      <c r="C3" s="327"/>
      <c r="D3" s="327"/>
      <c r="E3" s="327"/>
      <c r="F3" s="327"/>
      <c r="G3" s="247"/>
    </row>
    <row r="4" spans="1:8" ht="12.75" x14ac:dyDescent="0.2">
      <c r="A4" s="328" t="s">
        <v>899</v>
      </c>
      <c r="B4" s="328"/>
      <c r="C4" s="328"/>
      <c r="D4" s="328"/>
      <c r="E4" s="328"/>
      <c r="F4" s="328"/>
      <c r="G4" s="77"/>
    </row>
    <row r="5" spans="1:8" x14ac:dyDescent="0.2">
      <c r="A5" s="70"/>
      <c r="B5" s="70"/>
      <c r="C5" s="70"/>
      <c r="D5" s="70"/>
      <c r="E5" s="70"/>
      <c r="F5" s="70"/>
      <c r="G5" s="54"/>
    </row>
    <row r="6" spans="1:8" ht="1.5" customHeight="1" x14ac:dyDescent="0.2"/>
    <row r="7" spans="1:8" ht="11.25" customHeight="1" x14ac:dyDescent="0.2">
      <c r="A7" s="330" t="s">
        <v>100</v>
      </c>
      <c r="B7" s="354"/>
      <c r="C7" s="354"/>
      <c r="D7" s="354"/>
      <c r="E7" s="56">
        <v>2011</v>
      </c>
      <c r="F7" s="46">
        <v>2012</v>
      </c>
      <c r="G7" s="46">
        <v>2013</v>
      </c>
    </row>
    <row r="8" spans="1:8" ht="1.5" customHeight="1" x14ac:dyDescent="0.2">
      <c r="A8" s="54"/>
      <c r="B8" s="54"/>
      <c r="C8" s="54"/>
      <c r="D8" s="54"/>
      <c r="E8" s="54"/>
      <c r="F8" s="54"/>
      <c r="G8" s="54"/>
    </row>
    <row r="9" spans="1:8" ht="23.25" customHeight="1" x14ac:dyDescent="0.2">
      <c r="A9" s="477" t="s">
        <v>365</v>
      </c>
      <c r="B9" s="478"/>
      <c r="C9" s="478"/>
      <c r="D9" s="478"/>
      <c r="E9" s="250"/>
      <c r="F9" s="250"/>
      <c r="G9" s="250"/>
    </row>
    <row r="10" spans="1:8" ht="23.25" customHeight="1" x14ac:dyDescent="0.2">
      <c r="A10" s="480" t="s">
        <v>366</v>
      </c>
      <c r="B10" s="481"/>
      <c r="C10" s="481"/>
      <c r="D10" s="481"/>
      <c r="E10" s="100">
        <v>10</v>
      </c>
      <c r="F10" s="100">
        <v>11</v>
      </c>
      <c r="G10" s="128">
        <v>15</v>
      </c>
    </row>
    <row r="11" spans="1:8" ht="17.25" customHeight="1" x14ac:dyDescent="0.2">
      <c r="A11" s="400" t="s">
        <v>367</v>
      </c>
      <c r="B11" s="481"/>
      <c r="C11" s="481"/>
      <c r="D11" s="481"/>
      <c r="E11" s="100">
        <f>SUM(E12:E13)</f>
        <v>36</v>
      </c>
      <c r="F11" s="100">
        <f>SUM(F12:F13)</f>
        <v>39</v>
      </c>
      <c r="G11" s="128">
        <f>SUM(G12:G13)</f>
        <v>50</v>
      </c>
    </row>
    <row r="12" spans="1:8" ht="23.25" customHeight="1" x14ac:dyDescent="0.2">
      <c r="A12" s="482" t="s">
        <v>368</v>
      </c>
      <c r="B12" s="483"/>
      <c r="C12" s="483"/>
      <c r="D12" s="483"/>
      <c r="E12" s="128">
        <v>13</v>
      </c>
      <c r="F12" s="128">
        <v>16</v>
      </c>
      <c r="G12" s="128">
        <v>21</v>
      </c>
    </row>
    <row r="13" spans="1:8" ht="17.25" customHeight="1" x14ac:dyDescent="0.2">
      <c r="A13" s="482" t="s">
        <v>369</v>
      </c>
      <c r="B13" s="483"/>
      <c r="C13" s="483"/>
      <c r="D13" s="483"/>
      <c r="E13" s="128">
        <v>23</v>
      </c>
      <c r="F13" s="128">
        <v>23</v>
      </c>
      <c r="G13" s="128">
        <v>29</v>
      </c>
    </row>
    <row r="14" spans="1:8" ht="23.25" customHeight="1" x14ac:dyDescent="0.2">
      <c r="A14" s="400" t="s">
        <v>370</v>
      </c>
      <c r="B14" s="481"/>
      <c r="C14" s="481"/>
      <c r="D14" s="481"/>
      <c r="E14" s="128">
        <v>35</v>
      </c>
      <c r="F14" s="128">
        <v>35</v>
      </c>
      <c r="G14" s="128">
        <v>40</v>
      </c>
    </row>
    <row r="15" spans="1:8" ht="17.25" customHeight="1" x14ac:dyDescent="0.2">
      <c r="A15" s="480" t="s">
        <v>371</v>
      </c>
      <c r="B15" s="481"/>
      <c r="C15" s="481"/>
      <c r="D15" s="481"/>
      <c r="E15" s="128">
        <v>11</v>
      </c>
      <c r="F15" s="128">
        <v>15</v>
      </c>
      <c r="G15" s="128">
        <v>25</v>
      </c>
    </row>
    <row r="16" spans="1:8" ht="23.25" customHeight="1" x14ac:dyDescent="0.2">
      <c r="A16" s="477" t="s">
        <v>372</v>
      </c>
      <c r="B16" s="478"/>
      <c r="C16" s="478"/>
      <c r="D16" s="478"/>
      <c r="E16" s="250"/>
      <c r="F16" s="250"/>
      <c r="G16" s="250"/>
    </row>
    <row r="17" spans="1:7" ht="23.25" customHeight="1" x14ac:dyDescent="0.2">
      <c r="A17" s="480" t="s">
        <v>366</v>
      </c>
      <c r="B17" s="481"/>
      <c r="C17" s="481"/>
      <c r="D17" s="481"/>
      <c r="E17" s="128">
        <v>3</v>
      </c>
      <c r="F17" s="100">
        <v>5</v>
      </c>
      <c r="G17" s="100">
        <v>1</v>
      </c>
    </row>
    <row r="18" spans="1:7" ht="17.25" customHeight="1" x14ac:dyDescent="0.2">
      <c r="A18" s="400" t="s">
        <v>373</v>
      </c>
      <c r="B18" s="481"/>
      <c r="C18" s="481"/>
      <c r="D18" s="481"/>
      <c r="E18" s="128">
        <v>6</v>
      </c>
      <c r="F18" s="100">
        <v>4</v>
      </c>
      <c r="G18" s="100">
        <v>12</v>
      </c>
    </row>
    <row r="19" spans="1:7" ht="17.25" customHeight="1" x14ac:dyDescent="0.2">
      <c r="A19" s="400" t="s">
        <v>360</v>
      </c>
      <c r="B19" s="481"/>
      <c r="C19" s="481"/>
      <c r="D19" s="481"/>
      <c r="E19" s="128">
        <v>4</v>
      </c>
      <c r="F19" s="100">
        <v>8</v>
      </c>
      <c r="G19" s="100">
        <v>7</v>
      </c>
    </row>
    <row r="20" spans="1:7" ht="17.25" customHeight="1" x14ac:dyDescent="0.2">
      <c r="A20" s="480" t="s">
        <v>371</v>
      </c>
      <c r="B20" s="481"/>
      <c r="C20" s="481"/>
      <c r="D20" s="481"/>
      <c r="E20" s="128">
        <v>5</v>
      </c>
      <c r="F20" s="128">
        <v>1</v>
      </c>
      <c r="G20" s="128">
        <v>6</v>
      </c>
    </row>
    <row r="21" spans="1:7" ht="17.25" customHeight="1" x14ac:dyDescent="0.2">
      <c r="A21" s="335"/>
      <c r="B21" s="335"/>
      <c r="C21" s="335"/>
      <c r="D21" s="335"/>
      <c r="E21" s="70"/>
      <c r="F21" s="70"/>
      <c r="G21" s="70"/>
    </row>
    <row r="22" spans="1:7" ht="11.25" customHeight="1" x14ac:dyDescent="0.2">
      <c r="A22" s="71"/>
      <c r="B22" s="71"/>
      <c r="C22" s="71"/>
      <c r="D22" s="71"/>
      <c r="E22" s="71"/>
      <c r="F22" s="71"/>
      <c r="G22" s="234"/>
    </row>
    <row r="23" spans="1:7" ht="11.25" customHeight="1" x14ac:dyDescent="0.2">
      <c r="A23" s="479" t="s">
        <v>145</v>
      </c>
      <c r="B23" s="479"/>
      <c r="D23" s="71" t="s">
        <v>361</v>
      </c>
      <c r="E23" s="71"/>
      <c r="F23" s="71"/>
      <c r="G23" s="71"/>
    </row>
    <row r="24" spans="1:7" ht="11.25" customHeight="1" x14ac:dyDescent="0.2">
      <c r="A24" s="71" t="s">
        <v>154</v>
      </c>
      <c r="C24" s="71"/>
      <c r="D24" s="71" t="s">
        <v>374</v>
      </c>
      <c r="E24" s="71"/>
      <c r="F24" s="71"/>
      <c r="G24" s="71"/>
    </row>
    <row r="25" spans="1:7" x14ac:dyDescent="0.2">
      <c r="A25" s="73" t="s">
        <v>144</v>
      </c>
      <c r="B25" s="71"/>
      <c r="C25" s="71"/>
      <c r="D25" s="364" t="s">
        <v>362</v>
      </c>
      <c r="E25" s="364"/>
      <c r="F25" s="364"/>
      <c r="G25" s="364"/>
    </row>
    <row r="26" spans="1:7" x14ac:dyDescent="0.2">
      <c r="A26" s="71"/>
      <c r="B26" s="71"/>
      <c r="C26" s="71"/>
      <c r="D26" s="364"/>
      <c r="E26" s="364"/>
      <c r="F26" s="364"/>
      <c r="G26" s="364"/>
    </row>
    <row r="27" spans="1:7" hidden="1" x14ac:dyDescent="0.2">
      <c r="A27" s="46" t="s">
        <v>153</v>
      </c>
    </row>
  </sheetData>
  <mergeCells count="19">
    <mergeCell ref="D25:G26"/>
    <mergeCell ref="A17:D17"/>
    <mergeCell ref="A18:D18"/>
    <mergeCell ref="A19:D19"/>
    <mergeCell ref="A20:D20"/>
    <mergeCell ref="A21:D21"/>
    <mergeCell ref="A23:B23"/>
    <mergeCell ref="A16:D16"/>
    <mergeCell ref="A2:F2"/>
    <mergeCell ref="A3:F3"/>
    <mergeCell ref="A4:F4"/>
    <mergeCell ref="A7:D7"/>
    <mergeCell ref="A9:D9"/>
    <mergeCell ref="A10:D10"/>
    <mergeCell ref="A11:D11"/>
    <mergeCell ref="A12:D12"/>
    <mergeCell ref="A13:D13"/>
    <mergeCell ref="A14:D14"/>
    <mergeCell ref="A15:D15"/>
  </mergeCells>
  <hyperlinks>
    <hyperlink ref="G2" location="Índice!A1" tooltip="Ir a Índice" display="Índice!A1"/>
  </hyperlinks>
  <pageMargins left="0.78740157480314965" right="0.59055118110236204" top="0.92708333333333337" bottom="0.86614173228346458" header="0" footer="0.39370078740157499"/>
  <pageSetup orientation="portrait" r:id="rId1"/>
  <headerFooter alignWithMargins="0">
    <oddHeader>&amp;L&amp;"Arial,Negrita"&amp;12&amp;K000080INEGI. Anuario estadístico y geográfico de Veracruz de Ignacio de la Llave 2014. 
Componente Salud.</oddHeader>
    <oddFooter>&amp;R&amp;P/&amp;N</oddFooter>
  </headerFooter>
  <ignoredErrors>
    <ignoredError sqref="E11:G1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R225"/>
  <sheetViews>
    <sheetView view="pageLayout" zoomScaleNormal="100" workbookViewId="0">
      <selection activeCell="D5" sqref="D5"/>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19.83203125" style="46" customWidth="1"/>
    <col min="5" max="5" width="14.83203125" style="47" customWidth="1"/>
    <col min="6" max="6" width="15.1640625" style="46" customWidth="1"/>
    <col min="7" max="7" width="15" style="46" customWidth="1"/>
    <col min="8" max="8" width="14.5" style="46" customWidth="1"/>
    <col min="9" max="9" width="14.33203125" style="46" customWidth="1"/>
    <col min="10" max="10" width="15" style="46" customWidth="1"/>
    <col min="11" max="13" width="0" style="46" hidden="1" customWidth="1"/>
    <col min="14" max="17" width="9.5" style="46" hidden="1" customWidth="1"/>
    <col min="18" max="16384" width="0" style="46" hidden="1"/>
  </cols>
  <sheetData>
    <row r="1" spans="1:18" ht="7.5" customHeight="1" x14ac:dyDescent="0.2"/>
    <row r="2" spans="1:18" ht="12.75" customHeight="1" x14ac:dyDescent="0.2">
      <c r="A2" s="328" t="s">
        <v>300</v>
      </c>
      <c r="B2" s="328"/>
      <c r="C2" s="328"/>
      <c r="D2" s="328"/>
      <c r="E2" s="328"/>
      <c r="F2" s="328"/>
      <c r="G2" s="328"/>
      <c r="H2" s="328"/>
      <c r="I2" s="328"/>
      <c r="J2" s="41" t="s">
        <v>148</v>
      </c>
      <c r="K2" s="46" t="s">
        <v>153</v>
      </c>
      <c r="L2" s="1"/>
    </row>
    <row r="3" spans="1:18" ht="12.75" customHeight="1" x14ac:dyDescent="0.2">
      <c r="A3" s="328" t="s">
        <v>848</v>
      </c>
      <c r="B3" s="328"/>
      <c r="C3" s="328"/>
      <c r="D3" s="328"/>
      <c r="E3" s="328"/>
      <c r="F3" s="328"/>
      <c r="G3" s="328"/>
      <c r="H3" s="328"/>
      <c r="I3" s="328"/>
      <c r="J3" s="87" t="s">
        <v>282</v>
      </c>
      <c r="L3" s="1"/>
    </row>
    <row r="4" spans="1:18" ht="12.75" customHeight="1" x14ac:dyDescent="0.2">
      <c r="A4" s="328" t="s">
        <v>849</v>
      </c>
      <c r="B4" s="328"/>
      <c r="C4" s="328"/>
      <c r="D4" s="328"/>
      <c r="E4" s="328"/>
      <c r="F4" s="328"/>
      <c r="G4" s="328"/>
      <c r="H4" s="328"/>
      <c r="I4" s="328"/>
      <c r="J4" s="51"/>
      <c r="L4" s="2"/>
    </row>
    <row r="5" spans="1:18" x14ac:dyDescent="0.2">
      <c r="A5" s="52"/>
      <c r="B5" s="52"/>
      <c r="C5" s="52"/>
      <c r="D5" s="52"/>
      <c r="E5" s="53"/>
      <c r="F5" s="53"/>
      <c r="G5" s="53"/>
      <c r="H5" s="53"/>
      <c r="I5" s="52"/>
      <c r="J5" s="52"/>
      <c r="M5" s="62"/>
      <c r="N5" s="62"/>
      <c r="O5" s="62"/>
      <c r="P5" s="62"/>
      <c r="Q5" s="62"/>
      <c r="R5" s="62"/>
    </row>
    <row r="6" spans="1:18" ht="1.5" customHeight="1" x14ac:dyDescent="0.2">
      <c r="M6" s="62"/>
      <c r="N6" s="62"/>
      <c r="O6" s="62"/>
      <c r="P6" s="62"/>
      <c r="Q6" s="62"/>
      <c r="R6" s="62"/>
    </row>
    <row r="7" spans="1:18" x14ac:dyDescent="0.2">
      <c r="A7" s="330" t="s">
        <v>150</v>
      </c>
      <c r="B7" s="330"/>
      <c r="C7" s="330"/>
      <c r="D7" s="330"/>
      <c r="E7" s="55" t="s">
        <v>172</v>
      </c>
      <c r="F7" s="58" t="s">
        <v>158</v>
      </c>
      <c r="G7" s="58" t="s">
        <v>159</v>
      </c>
      <c r="H7" s="59" t="s">
        <v>726</v>
      </c>
      <c r="I7" s="58" t="s">
        <v>160</v>
      </c>
      <c r="J7" s="59" t="s">
        <v>725</v>
      </c>
      <c r="M7" s="88"/>
      <c r="N7" s="88"/>
      <c r="O7" s="88"/>
      <c r="P7" s="88"/>
      <c r="Q7" s="89"/>
      <c r="R7" s="90"/>
    </row>
    <row r="8" spans="1:18" ht="1.5" customHeight="1" x14ac:dyDescent="0.2">
      <c r="A8" s="54"/>
      <c r="B8" s="54"/>
      <c r="C8" s="54"/>
      <c r="D8" s="54"/>
      <c r="E8" s="61"/>
      <c r="F8" s="61"/>
      <c r="G8" s="61"/>
      <c r="H8" s="61"/>
      <c r="I8" s="54"/>
      <c r="J8" s="54"/>
      <c r="M8" s="62"/>
      <c r="N8" s="62"/>
      <c r="O8" s="62"/>
      <c r="P8" s="62"/>
      <c r="Q8" s="63"/>
      <c r="R8" s="63"/>
    </row>
    <row r="9" spans="1:18" ht="11.25" customHeight="1" x14ac:dyDescent="0.2">
      <c r="A9" s="62"/>
      <c r="B9" s="62"/>
      <c r="C9" s="62"/>
      <c r="D9" s="62"/>
      <c r="E9" s="63"/>
      <c r="F9" s="63"/>
      <c r="G9" s="63"/>
      <c r="H9" s="63"/>
      <c r="I9" s="62"/>
      <c r="J9" s="62"/>
      <c r="M9" s="62"/>
      <c r="N9" s="62"/>
      <c r="O9" s="62"/>
      <c r="P9" s="62"/>
      <c r="Q9" s="63"/>
      <c r="R9" s="63"/>
    </row>
    <row r="10" spans="1:18" ht="12" customHeight="1" x14ac:dyDescent="0.2">
      <c r="A10" s="332" t="s">
        <v>141</v>
      </c>
      <c r="B10" s="333"/>
      <c r="C10" s="333"/>
      <c r="D10" s="333"/>
      <c r="E10" s="80">
        <f>SUM(F10:J10,'5.3b'!E10:G10)</f>
        <v>7041664</v>
      </c>
      <c r="F10" s="65">
        <f>SUM(F11:F222)</f>
        <v>2287902</v>
      </c>
      <c r="G10" s="65">
        <f>SUM(G11:G222)</f>
        <v>403748</v>
      </c>
      <c r="H10" s="65">
        <f>SUM(H11:H222)</f>
        <v>223194</v>
      </c>
      <c r="I10" s="65">
        <f>SUM(I11:I222)</f>
        <v>11876</v>
      </c>
      <c r="J10" s="65">
        <f>SUM(J11:J222)</f>
        <v>77652</v>
      </c>
      <c r="L10" s="65"/>
      <c r="M10" s="91"/>
      <c r="N10" s="92"/>
      <c r="O10" s="92"/>
      <c r="P10" s="92"/>
      <c r="Q10" s="93"/>
      <c r="R10" s="94"/>
    </row>
    <row r="11" spans="1:18" ht="23.25" customHeight="1" x14ac:dyDescent="0.2">
      <c r="A11" s="348" t="s">
        <v>407</v>
      </c>
      <c r="B11" s="348"/>
      <c r="C11" s="348"/>
      <c r="D11" s="348"/>
      <c r="E11" s="80">
        <f>SUM(F11:J11,'5.3b'!E11:G11)</f>
        <v>5144</v>
      </c>
      <c r="F11" s="67">
        <v>0</v>
      </c>
      <c r="G11" s="67">
        <v>0</v>
      </c>
      <c r="H11" s="67">
        <v>0</v>
      </c>
      <c r="I11" s="67">
        <v>0</v>
      </c>
      <c r="J11" s="67">
        <v>0</v>
      </c>
      <c r="L11" s="65"/>
      <c r="M11" s="86"/>
      <c r="N11" s="86"/>
      <c r="O11" s="86"/>
      <c r="P11" s="86"/>
      <c r="Q11" s="93"/>
      <c r="R11" s="95"/>
    </row>
    <row r="12" spans="1:18" ht="11.25" customHeight="1" x14ac:dyDescent="0.2">
      <c r="A12" s="348" t="s">
        <v>408</v>
      </c>
      <c r="B12" s="348"/>
      <c r="C12" s="348"/>
      <c r="D12" s="348"/>
      <c r="E12" s="298">
        <f>SUM(F12:J12,'5.3b'!E12:G12)</f>
        <v>980</v>
      </c>
      <c r="F12" s="297">
        <v>0</v>
      </c>
      <c r="G12" s="297">
        <v>0</v>
      </c>
      <c r="H12" s="297">
        <v>0</v>
      </c>
      <c r="I12" s="297">
        <v>0</v>
      </c>
      <c r="J12" s="297">
        <v>0</v>
      </c>
      <c r="L12" s="65"/>
      <c r="M12" s="82"/>
      <c r="N12" s="82"/>
      <c r="O12" s="82"/>
      <c r="P12" s="82"/>
      <c r="Q12" s="80"/>
      <c r="R12" s="67"/>
    </row>
    <row r="13" spans="1:18" ht="11.25" customHeight="1" x14ac:dyDescent="0.2">
      <c r="A13" s="348" t="s">
        <v>409</v>
      </c>
      <c r="B13" s="348"/>
      <c r="C13" s="348"/>
      <c r="D13" s="348"/>
      <c r="E13" s="298">
        <f>SUM(F13:J13,'5.3b'!E13:G13)</f>
        <v>107849</v>
      </c>
      <c r="F13" s="297">
        <v>32717</v>
      </c>
      <c r="G13" s="297">
        <v>12590</v>
      </c>
      <c r="H13" s="297">
        <v>0</v>
      </c>
      <c r="I13" s="297">
        <v>0</v>
      </c>
      <c r="J13" s="297">
        <v>0</v>
      </c>
      <c r="L13" s="65"/>
      <c r="M13" s="82"/>
      <c r="N13" s="82"/>
      <c r="O13" s="82"/>
      <c r="P13" s="82"/>
      <c r="Q13" s="80"/>
      <c r="R13" s="67"/>
    </row>
    <row r="14" spans="1:18" ht="11.25" customHeight="1" x14ac:dyDescent="0.2">
      <c r="A14" s="348" t="s">
        <v>410</v>
      </c>
      <c r="B14" s="348"/>
      <c r="C14" s="348"/>
      <c r="D14" s="348"/>
      <c r="E14" s="298">
        <f>SUM(F14:J14,'5.3b'!E14:G14)</f>
        <v>22983</v>
      </c>
      <c r="F14" s="297">
        <v>1349</v>
      </c>
      <c r="G14" s="297">
        <v>0</v>
      </c>
      <c r="H14" s="297">
        <v>0</v>
      </c>
      <c r="I14" s="297">
        <v>0</v>
      </c>
      <c r="J14" s="297">
        <v>0</v>
      </c>
      <c r="L14" s="65"/>
      <c r="M14" s="82"/>
      <c r="N14" s="82"/>
      <c r="O14" s="82"/>
      <c r="P14" s="82"/>
      <c r="Q14" s="80"/>
      <c r="R14" s="67"/>
    </row>
    <row r="15" spans="1:18" ht="11.25" customHeight="1" x14ac:dyDescent="0.2">
      <c r="A15" s="348" t="s">
        <v>411</v>
      </c>
      <c r="B15" s="348"/>
      <c r="C15" s="348"/>
      <c r="D15" s="348"/>
      <c r="E15" s="298">
        <f>SUM(F15:J15,'5.3b'!E15:G15)</f>
        <v>4471</v>
      </c>
      <c r="F15" s="297">
        <v>1689</v>
      </c>
      <c r="G15" s="297">
        <v>0</v>
      </c>
      <c r="H15" s="297">
        <v>0</v>
      </c>
      <c r="I15" s="297">
        <v>0</v>
      </c>
      <c r="J15" s="297">
        <v>0</v>
      </c>
      <c r="L15" s="65"/>
      <c r="M15" s="82"/>
      <c r="N15" s="82"/>
      <c r="O15" s="82"/>
      <c r="P15" s="82"/>
      <c r="Q15" s="80"/>
      <c r="R15" s="67"/>
    </row>
    <row r="16" spans="1:18" ht="11.25" customHeight="1" x14ac:dyDescent="0.2">
      <c r="A16" s="348" t="s">
        <v>412</v>
      </c>
      <c r="B16" s="348"/>
      <c r="C16" s="348"/>
      <c r="D16" s="348"/>
      <c r="E16" s="298">
        <f>SUM(F16:J16,'5.3b'!E16:G16)</f>
        <v>19294</v>
      </c>
      <c r="F16" s="297">
        <v>0</v>
      </c>
      <c r="G16" s="297">
        <v>0</v>
      </c>
      <c r="H16" s="297">
        <v>0</v>
      </c>
      <c r="I16" s="297">
        <v>0</v>
      </c>
      <c r="J16" s="297">
        <v>0</v>
      </c>
      <c r="L16" s="65"/>
      <c r="M16" s="82"/>
      <c r="N16" s="82"/>
      <c r="O16" s="82"/>
      <c r="P16" s="82"/>
      <c r="Q16" s="80"/>
      <c r="R16" s="67"/>
    </row>
    <row r="17" spans="1:18" ht="11.25" customHeight="1" x14ac:dyDescent="0.2">
      <c r="A17" s="348" t="s">
        <v>413</v>
      </c>
      <c r="B17" s="348"/>
      <c r="C17" s="348"/>
      <c r="D17" s="348"/>
      <c r="E17" s="298">
        <f>SUM(F17:J17,'5.3b'!E17:G17)</f>
        <v>51702</v>
      </c>
      <c r="F17" s="297">
        <v>8625</v>
      </c>
      <c r="G17" s="297">
        <v>290</v>
      </c>
      <c r="H17" s="297">
        <v>16273</v>
      </c>
      <c r="I17" s="297">
        <v>0</v>
      </c>
      <c r="J17" s="297">
        <v>0</v>
      </c>
      <c r="L17" s="65"/>
      <c r="M17" s="82"/>
      <c r="N17" s="82"/>
      <c r="O17" s="82"/>
      <c r="P17" s="82"/>
      <c r="Q17" s="80"/>
      <c r="R17" s="67"/>
    </row>
    <row r="18" spans="1:18" ht="11.25" customHeight="1" x14ac:dyDescent="0.2">
      <c r="A18" s="348" t="s">
        <v>414</v>
      </c>
      <c r="B18" s="348"/>
      <c r="C18" s="348"/>
      <c r="D18" s="348"/>
      <c r="E18" s="298">
        <f>SUM(F18:J18,'5.3b'!E18:G18)</f>
        <v>70675</v>
      </c>
      <c r="F18" s="297">
        <v>9080</v>
      </c>
      <c r="G18" s="297">
        <v>2786</v>
      </c>
      <c r="H18" s="297">
        <v>442</v>
      </c>
      <c r="I18" s="297">
        <v>0</v>
      </c>
      <c r="J18" s="297">
        <v>0</v>
      </c>
      <c r="L18" s="65"/>
      <c r="M18" s="82"/>
      <c r="N18" s="82"/>
      <c r="O18" s="82"/>
      <c r="P18" s="82"/>
      <c r="Q18" s="80"/>
      <c r="R18" s="67"/>
    </row>
    <row r="19" spans="1:18" ht="11.25" customHeight="1" x14ac:dyDescent="0.2">
      <c r="A19" s="348" t="s">
        <v>415</v>
      </c>
      <c r="B19" s="348"/>
      <c r="C19" s="348"/>
      <c r="D19" s="348"/>
      <c r="E19" s="298">
        <f>SUM(F19:J19,'5.3b'!E19:G19)</f>
        <v>11139</v>
      </c>
      <c r="F19" s="297">
        <v>0</v>
      </c>
      <c r="G19" s="297">
        <v>0</v>
      </c>
      <c r="H19" s="297">
        <v>0</v>
      </c>
      <c r="I19" s="297">
        <v>0</v>
      </c>
      <c r="J19" s="297">
        <v>0</v>
      </c>
      <c r="L19" s="65"/>
      <c r="M19" s="82"/>
      <c r="N19" s="82"/>
      <c r="O19" s="82"/>
      <c r="P19" s="82"/>
      <c r="Q19" s="80"/>
      <c r="R19" s="67"/>
    </row>
    <row r="20" spans="1:18" ht="22.5" customHeight="1" x14ac:dyDescent="0.2">
      <c r="A20" s="347" t="s">
        <v>416</v>
      </c>
      <c r="B20" s="348"/>
      <c r="C20" s="348"/>
      <c r="D20" s="348"/>
      <c r="E20" s="298">
        <f>SUM(F20:J20,'5.3b'!E20:G20)</f>
        <v>33792</v>
      </c>
      <c r="F20" s="297">
        <v>5846</v>
      </c>
      <c r="G20" s="297">
        <v>0</v>
      </c>
      <c r="H20" s="297">
        <v>0</v>
      </c>
      <c r="I20" s="297">
        <v>0</v>
      </c>
      <c r="J20" s="297">
        <v>0</v>
      </c>
      <c r="L20" s="65"/>
      <c r="M20" s="83"/>
      <c r="N20" s="82"/>
      <c r="O20" s="82"/>
      <c r="P20" s="82"/>
      <c r="Q20" s="80"/>
      <c r="R20" s="67"/>
    </row>
    <row r="21" spans="1:18" ht="11.25" customHeight="1" x14ac:dyDescent="0.2">
      <c r="A21" s="348" t="s">
        <v>417</v>
      </c>
      <c r="B21" s="348"/>
      <c r="C21" s="348"/>
      <c r="D21" s="348"/>
      <c r="E21" s="298">
        <f>SUM(F21:J21,'5.3b'!E21:G21)</f>
        <v>38785</v>
      </c>
      <c r="F21" s="297">
        <v>4627</v>
      </c>
      <c r="G21" s="297">
        <v>833</v>
      </c>
      <c r="H21" s="297">
        <v>0</v>
      </c>
      <c r="I21" s="297">
        <v>0</v>
      </c>
      <c r="J21" s="297">
        <v>0</v>
      </c>
      <c r="L21" s="65"/>
      <c r="M21" s="82"/>
      <c r="N21" s="82"/>
      <c r="O21" s="82"/>
      <c r="P21" s="82"/>
      <c r="Q21" s="80"/>
      <c r="R21" s="67"/>
    </row>
    <row r="22" spans="1:18" ht="11.25" customHeight="1" x14ac:dyDescent="0.2">
      <c r="A22" s="348" t="s">
        <v>418</v>
      </c>
      <c r="B22" s="348"/>
      <c r="C22" s="348"/>
      <c r="D22" s="348"/>
      <c r="E22" s="298">
        <f>SUM(F22:J22,'5.3b'!E22:G22)</f>
        <v>35210</v>
      </c>
      <c r="F22" s="297">
        <v>13215</v>
      </c>
      <c r="G22" s="297">
        <v>3335</v>
      </c>
      <c r="H22" s="297">
        <v>0</v>
      </c>
      <c r="I22" s="297">
        <v>0</v>
      </c>
      <c r="J22" s="297">
        <v>2850</v>
      </c>
      <c r="L22" s="65"/>
      <c r="M22" s="82"/>
      <c r="N22" s="82"/>
      <c r="O22" s="82"/>
      <c r="P22" s="82"/>
      <c r="Q22" s="80"/>
      <c r="R22" s="67"/>
    </row>
    <row r="23" spans="1:18" ht="11.25" customHeight="1" x14ac:dyDescent="0.2">
      <c r="A23" s="348" t="s">
        <v>419</v>
      </c>
      <c r="B23" s="348"/>
      <c r="C23" s="348"/>
      <c r="D23" s="348"/>
      <c r="E23" s="298">
        <f>SUM(F23:J23,'5.3b'!E23:G23)</f>
        <v>6549</v>
      </c>
      <c r="F23" s="297">
        <v>3369</v>
      </c>
      <c r="G23" s="297">
        <v>0</v>
      </c>
      <c r="H23" s="297">
        <v>0</v>
      </c>
      <c r="I23" s="297">
        <v>0</v>
      </c>
      <c r="J23" s="297">
        <v>0</v>
      </c>
      <c r="L23" s="65"/>
      <c r="M23" s="82"/>
      <c r="N23" s="82"/>
      <c r="O23" s="82"/>
      <c r="P23" s="82"/>
      <c r="Q23" s="80"/>
      <c r="R23" s="67"/>
    </row>
    <row r="24" spans="1:18" ht="11.25" customHeight="1" x14ac:dyDescent="0.2">
      <c r="A24" s="348" t="s">
        <v>420</v>
      </c>
      <c r="B24" s="348"/>
      <c r="C24" s="348"/>
      <c r="D24" s="348"/>
      <c r="E24" s="298">
        <f>SUM(F24:J24,'5.3b'!E24:G24)</f>
        <v>33815</v>
      </c>
      <c r="F24" s="297">
        <v>9519</v>
      </c>
      <c r="G24" s="297">
        <v>0</v>
      </c>
      <c r="H24" s="297">
        <v>5287</v>
      </c>
      <c r="I24" s="297">
        <v>0</v>
      </c>
      <c r="J24" s="297">
        <v>0</v>
      </c>
      <c r="L24" s="65"/>
      <c r="M24" s="82"/>
      <c r="N24" s="82"/>
      <c r="O24" s="82"/>
      <c r="P24" s="82"/>
      <c r="Q24" s="80"/>
      <c r="R24" s="67"/>
    </row>
    <row r="25" spans="1:18" ht="11.25" customHeight="1" x14ac:dyDescent="0.2">
      <c r="A25" s="348" t="s">
        <v>421</v>
      </c>
      <c r="B25" s="348"/>
      <c r="C25" s="348"/>
      <c r="D25" s="348"/>
      <c r="E25" s="298">
        <f>SUM(F25:J25,'5.3b'!E25:G25)</f>
        <v>36003</v>
      </c>
      <c r="F25" s="297">
        <v>12234</v>
      </c>
      <c r="G25" s="297">
        <v>0</v>
      </c>
      <c r="H25" s="297">
        <v>0</v>
      </c>
      <c r="I25" s="297">
        <v>0</v>
      </c>
      <c r="J25" s="297">
        <v>0</v>
      </c>
      <c r="L25" s="65"/>
      <c r="M25" s="82"/>
      <c r="N25" s="82"/>
      <c r="O25" s="82"/>
      <c r="P25" s="82"/>
      <c r="Q25" s="80"/>
      <c r="R25" s="67"/>
    </row>
    <row r="26" spans="1:18" ht="11.25" customHeight="1" x14ac:dyDescent="0.2">
      <c r="A26" s="348" t="s">
        <v>422</v>
      </c>
      <c r="B26" s="348"/>
      <c r="C26" s="348"/>
      <c r="D26" s="348"/>
      <c r="E26" s="298">
        <f>SUM(F26:J26,'5.3b'!E26:G26)</f>
        <v>480</v>
      </c>
      <c r="F26" s="297">
        <v>0</v>
      </c>
      <c r="G26" s="297">
        <v>0</v>
      </c>
      <c r="H26" s="297">
        <v>0</v>
      </c>
      <c r="I26" s="297">
        <v>0</v>
      </c>
      <c r="J26" s="297">
        <v>0</v>
      </c>
      <c r="L26" s="65"/>
      <c r="M26" s="82"/>
      <c r="N26" s="82"/>
      <c r="O26" s="82"/>
      <c r="P26" s="82"/>
      <c r="Q26" s="80"/>
      <c r="R26" s="67"/>
    </row>
    <row r="27" spans="1:18" ht="11.25" customHeight="1" x14ac:dyDescent="0.2">
      <c r="A27" s="348" t="s">
        <v>423</v>
      </c>
      <c r="B27" s="348"/>
      <c r="C27" s="348"/>
      <c r="D27" s="348"/>
      <c r="E27" s="298">
        <f>SUM(F27:J27,'5.3b'!E27:G27)</f>
        <v>1262</v>
      </c>
      <c r="F27" s="297">
        <v>0</v>
      </c>
      <c r="G27" s="297">
        <v>0</v>
      </c>
      <c r="H27" s="297">
        <v>0</v>
      </c>
      <c r="I27" s="297">
        <v>0</v>
      </c>
      <c r="J27" s="297">
        <v>0</v>
      </c>
      <c r="L27" s="65"/>
      <c r="M27" s="82"/>
      <c r="N27" s="82"/>
      <c r="O27" s="82"/>
      <c r="P27" s="82"/>
      <c r="Q27" s="80"/>
      <c r="R27" s="67"/>
    </row>
    <row r="28" spans="1:18" ht="11.25" customHeight="1" x14ac:dyDescent="0.2">
      <c r="A28" s="348" t="s">
        <v>424</v>
      </c>
      <c r="B28" s="348"/>
      <c r="C28" s="348"/>
      <c r="D28" s="348"/>
      <c r="E28" s="298">
        <f>SUM(F28:J28,'5.3b'!E28:G28)</f>
        <v>4913</v>
      </c>
      <c r="F28" s="297">
        <v>0</v>
      </c>
      <c r="G28" s="297">
        <v>0</v>
      </c>
      <c r="H28" s="297">
        <v>0</v>
      </c>
      <c r="I28" s="297">
        <v>0</v>
      </c>
      <c r="J28" s="297">
        <v>0</v>
      </c>
      <c r="L28" s="65"/>
      <c r="M28" s="82"/>
      <c r="N28" s="82"/>
      <c r="O28" s="82"/>
      <c r="P28" s="82"/>
      <c r="Q28" s="80"/>
      <c r="R28" s="67"/>
    </row>
    <row r="29" spans="1:18" ht="11.25" customHeight="1" x14ac:dyDescent="0.2">
      <c r="A29" s="348" t="s">
        <v>425</v>
      </c>
      <c r="B29" s="348"/>
      <c r="C29" s="348"/>
      <c r="D29" s="348"/>
      <c r="E29" s="298">
        <f>SUM(F29:J29,'5.3b'!E29:G29)</f>
        <v>10873</v>
      </c>
      <c r="F29" s="297">
        <v>0</v>
      </c>
      <c r="G29" s="297">
        <v>0</v>
      </c>
      <c r="H29" s="297">
        <v>0</v>
      </c>
      <c r="I29" s="297">
        <v>0</v>
      </c>
      <c r="J29" s="297">
        <v>0</v>
      </c>
      <c r="L29" s="65"/>
      <c r="M29" s="82"/>
      <c r="N29" s="82"/>
      <c r="O29" s="82"/>
      <c r="P29" s="82"/>
      <c r="Q29" s="80"/>
      <c r="R29" s="67"/>
    </row>
    <row r="30" spans="1:18" ht="11.25" customHeight="1" x14ac:dyDescent="0.2">
      <c r="A30" s="348" t="s">
        <v>426</v>
      </c>
      <c r="B30" s="348"/>
      <c r="C30" s="348"/>
      <c r="D30" s="348"/>
      <c r="E30" s="298">
        <f>SUM(F30:J30,'5.3b'!E30:G30)</f>
        <v>20453</v>
      </c>
      <c r="F30" s="297">
        <v>13004</v>
      </c>
      <c r="G30" s="297">
        <v>0</v>
      </c>
      <c r="H30" s="297">
        <v>0</v>
      </c>
      <c r="I30" s="297">
        <v>0</v>
      </c>
      <c r="J30" s="297">
        <v>0</v>
      </c>
      <c r="L30" s="65"/>
      <c r="M30" s="82"/>
      <c r="N30" s="82"/>
      <c r="O30" s="82"/>
      <c r="P30" s="82"/>
      <c r="Q30" s="80"/>
      <c r="R30" s="67"/>
    </row>
    <row r="31" spans="1:18" ht="11.25" customHeight="1" x14ac:dyDescent="0.2">
      <c r="A31" s="348" t="s">
        <v>427</v>
      </c>
      <c r="B31" s="348"/>
      <c r="C31" s="348"/>
      <c r="D31" s="348"/>
      <c r="E31" s="298">
        <f>SUM(F31:J31,'5.3b'!E31:G31)</f>
        <v>13836</v>
      </c>
      <c r="F31" s="297">
        <v>0</v>
      </c>
      <c r="G31" s="297">
        <v>0</v>
      </c>
      <c r="H31" s="297">
        <v>0</v>
      </c>
      <c r="I31" s="297">
        <v>0</v>
      </c>
      <c r="J31" s="297">
        <v>0</v>
      </c>
      <c r="L31" s="65"/>
      <c r="M31" s="82"/>
      <c r="N31" s="82"/>
      <c r="O31" s="82"/>
      <c r="P31" s="82"/>
      <c r="Q31" s="80"/>
      <c r="R31" s="67"/>
    </row>
    <row r="32" spans="1:18" ht="11.25" customHeight="1" x14ac:dyDescent="0.2">
      <c r="A32" s="348" t="s">
        <v>428</v>
      </c>
      <c r="B32" s="348"/>
      <c r="C32" s="348"/>
      <c r="D32" s="348"/>
      <c r="E32" s="298">
        <f>SUM(F32:J32,'5.3b'!E32:G32)</f>
        <v>46197</v>
      </c>
      <c r="F32" s="297">
        <v>0</v>
      </c>
      <c r="G32" s="297">
        <v>634</v>
      </c>
      <c r="H32" s="297">
        <v>0</v>
      </c>
      <c r="I32" s="297">
        <v>0</v>
      </c>
      <c r="J32" s="297">
        <v>0</v>
      </c>
      <c r="L32" s="65"/>
      <c r="M32" s="82"/>
      <c r="N32" s="82"/>
      <c r="O32" s="82"/>
      <c r="P32" s="82"/>
      <c r="Q32" s="80"/>
      <c r="R32" s="67"/>
    </row>
    <row r="33" spans="1:18" ht="11.25" customHeight="1" x14ac:dyDescent="0.2">
      <c r="A33" s="348" t="s">
        <v>429</v>
      </c>
      <c r="B33" s="348"/>
      <c r="C33" s="348"/>
      <c r="D33" s="348"/>
      <c r="E33" s="298">
        <f>SUM(F33:J33,'5.3b'!E33:G33)</f>
        <v>9735</v>
      </c>
      <c r="F33" s="297">
        <v>0</v>
      </c>
      <c r="G33" s="297">
        <v>0</v>
      </c>
      <c r="H33" s="297">
        <v>0</v>
      </c>
      <c r="I33" s="297">
        <v>0</v>
      </c>
      <c r="J33" s="297">
        <v>0</v>
      </c>
      <c r="L33" s="65"/>
      <c r="M33" s="82"/>
      <c r="N33" s="82"/>
      <c r="O33" s="82"/>
      <c r="P33" s="82"/>
      <c r="Q33" s="80"/>
      <c r="R33" s="67"/>
    </row>
    <row r="34" spans="1:18" ht="11.25" customHeight="1" x14ac:dyDescent="0.2">
      <c r="A34" s="348" t="s">
        <v>430</v>
      </c>
      <c r="B34" s="348"/>
      <c r="C34" s="348"/>
      <c r="D34" s="348"/>
      <c r="E34" s="298">
        <f>SUM(F34:J34,'5.3b'!E34:G34)</f>
        <v>26585</v>
      </c>
      <c r="F34" s="297">
        <v>17126</v>
      </c>
      <c r="G34" s="297">
        <v>0</v>
      </c>
      <c r="H34" s="297">
        <v>0</v>
      </c>
      <c r="I34" s="297">
        <v>0</v>
      </c>
      <c r="J34" s="297">
        <v>0</v>
      </c>
      <c r="L34" s="65"/>
      <c r="M34" s="82"/>
      <c r="N34" s="82"/>
      <c r="O34" s="82"/>
      <c r="P34" s="82"/>
      <c r="Q34" s="80"/>
      <c r="R34" s="67"/>
    </row>
    <row r="35" spans="1:18" ht="11.25" customHeight="1" x14ac:dyDescent="0.2">
      <c r="A35" s="348" t="s">
        <v>431</v>
      </c>
      <c r="B35" s="348"/>
      <c r="C35" s="348"/>
      <c r="D35" s="348"/>
      <c r="E35" s="298">
        <f>SUM(F35:J35,'5.3b'!E35:G35)</f>
        <v>15697</v>
      </c>
      <c r="F35" s="297">
        <v>0</v>
      </c>
      <c r="G35" s="297">
        <v>1030</v>
      </c>
      <c r="H35" s="297">
        <v>0</v>
      </c>
      <c r="I35" s="297">
        <v>0</v>
      </c>
      <c r="J35" s="297">
        <v>0</v>
      </c>
      <c r="L35" s="65"/>
      <c r="M35" s="82"/>
      <c r="N35" s="82"/>
      <c r="O35" s="82"/>
      <c r="P35" s="82"/>
      <c r="Q35" s="80"/>
      <c r="R35" s="67"/>
    </row>
    <row r="36" spans="1:18" ht="11.25" customHeight="1" x14ac:dyDescent="0.2">
      <c r="A36" s="348" t="s">
        <v>432</v>
      </c>
      <c r="B36" s="348"/>
      <c r="C36" s="348"/>
      <c r="D36" s="348"/>
      <c r="E36" s="298">
        <f>SUM(F36:J36,'5.3b'!E36:G36)</f>
        <v>178185</v>
      </c>
      <c r="F36" s="297">
        <v>140976</v>
      </c>
      <c r="G36" s="297">
        <v>5050</v>
      </c>
      <c r="H36" s="297">
        <v>0</v>
      </c>
      <c r="I36" s="297">
        <v>2621</v>
      </c>
      <c r="J36" s="297">
        <v>0</v>
      </c>
      <c r="L36" s="65"/>
      <c r="M36" s="82"/>
      <c r="N36" s="82"/>
      <c r="O36" s="82"/>
      <c r="P36" s="82"/>
      <c r="Q36" s="80"/>
      <c r="R36" s="67"/>
    </row>
    <row r="37" spans="1:18" ht="11.25" customHeight="1" x14ac:dyDescent="0.2">
      <c r="A37" s="348" t="s">
        <v>433</v>
      </c>
      <c r="B37" s="348"/>
      <c r="C37" s="348"/>
      <c r="D37" s="348"/>
      <c r="E37" s="298">
        <f>SUM(F37:J37,'5.3b'!E37:G37)</f>
        <v>8106</v>
      </c>
      <c r="F37" s="297">
        <v>0</v>
      </c>
      <c r="G37" s="297">
        <v>0</v>
      </c>
      <c r="H37" s="297">
        <v>0</v>
      </c>
      <c r="I37" s="297">
        <v>0</v>
      </c>
      <c r="J37" s="297">
        <v>0</v>
      </c>
      <c r="L37" s="65"/>
      <c r="M37" s="82"/>
      <c r="N37" s="82"/>
      <c r="O37" s="82"/>
      <c r="P37" s="82"/>
      <c r="Q37" s="80"/>
      <c r="R37" s="67"/>
    </row>
    <row r="38" spans="1:18" ht="11.25" customHeight="1" x14ac:dyDescent="0.2">
      <c r="A38" s="348" t="s">
        <v>434</v>
      </c>
      <c r="B38" s="348"/>
      <c r="C38" s="348"/>
      <c r="D38" s="348"/>
      <c r="E38" s="298">
        <f>SUM(F38:J38,'5.3b'!E38:G38)</f>
        <v>6130</v>
      </c>
      <c r="F38" s="297">
        <v>0</v>
      </c>
      <c r="G38" s="297">
        <v>0</v>
      </c>
      <c r="H38" s="297">
        <v>0</v>
      </c>
      <c r="I38" s="297">
        <v>0</v>
      </c>
      <c r="J38" s="297">
        <v>0</v>
      </c>
      <c r="L38" s="65"/>
      <c r="M38" s="82"/>
      <c r="N38" s="82"/>
      <c r="O38" s="82"/>
      <c r="P38" s="82"/>
      <c r="Q38" s="80"/>
      <c r="R38" s="67"/>
    </row>
    <row r="39" spans="1:18" ht="11.25" customHeight="1" x14ac:dyDescent="0.2">
      <c r="A39" s="348" t="s">
        <v>435</v>
      </c>
      <c r="B39" s="348"/>
      <c r="C39" s="348"/>
      <c r="D39" s="348"/>
      <c r="E39" s="298">
        <f>SUM(F39:J39,'5.3b'!E39:G39)</f>
        <v>42738</v>
      </c>
      <c r="F39" s="297">
        <v>27292</v>
      </c>
      <c r="G39" s="297">
        <v>601</v>
      </c>
      <c r="H39" s="297">
        <v>0</v>
      </c>
      <c r="I39" s="297">
        <v>0</v>
      </c>
      <c r="J39" s="297">
        <v>0</v>
      </c>
      <c r="L39" s="65"/>
      <c r="M39" s="82"/>
      <c r="N39" s="82"/>
      <c r="O39" s="82"/>
      <c r="P39" s="82"/>
      <c r="Q39" s="80"/>
      <c r="R39" s="67"/>
    </row>
    <row r="40" spans="1:18" ht="11.25" customHeight="1" x14ac:dyDescent="0.2">
      <c r="A40" s="348" t="s">
        <v>436</v>
      </c>
      <c r="B40" s="348"/>
      <c r="C40" s="348"/>
      <c r="D40" s="348"/>
      <c r="E40" s="298">
        <f>SUM(F40:J40,'5.3b'!E40:G40)</f>
        <v>18241</v>
      </c>
      <c r="F40" s="297">
        <v>11112</v>
      </c>
      <c r="G40" s="297">
        <v>0</v>
      </c>
      <c r="H40" s="297">
        <v>0</v>
      </c>
      <c r="I40" s="297">
        <v>0</v>
      </c>
      <c r="J40" s="297">
        <v>0</v>
      </c>
      <c r="L40" s="65"/>
      <c r="M40" s="82"/>
      <c r="N40" s="82"/>
      <c r="O40" s="82"/>
      <c r="P40" s="82"/>
      <c r="Q40" s="80"/>
      <c r="R40" s="67"/>
    </row>
    <row r="41" spans="1:18" ht="11.25" customHeight="1" x14ac:dyDescent="0.2">
      <c r="A41" s="348" t="s">
        <v>437</v>
      </c>
      <c r="B41" s="348"/>
      <c r="C41" s="348"/>
      <c r="D41" s="348"/>
      <c r="E41" s="298">
        <f>SUM(F41:J41,'5.3b'!E41:G41)</f>
        <v>8250</v>
      </c>
      <c r="F41" s="297">
        <v>0</v>
      </c>
      <c r="G41" s="297">
        <v>0</v>
      </c>
      <c r="H41" s="297">
        <v>0</v>
      </c>
      <c r="I41" s="297">
        <v>0</v>
      </c>
      <c r="J41" s="297">
        <v>0</v>
      </c>
      <c r="L41" s="65"/>
      <c r="M41" s="82"/>
      <c r="N41" s="82"/>
      <c r="O41" s="82"/>
      <c r="P41" s="82"/>
      <c r="Q41" s="80"/>
      <c r="R41" s="67"/>
    </row>
    <row r="42" spans="1:18" ht="11.25" customHeight="1" x14ac:dyDescent="0.2">
      <c r="A42" s="348" t="s">
        <v>438</v>
      </c>
      <c r="B42" s="348"/>
      <c r="C42" s="348"/>
      <c r="D42" s="348"/>
      <c r="E42" s="298">
        <f>SUM(F42:J42,'5.3b'!E42:G42)</f>
        <v>14783</v>
      </c>
      <c r="F42" s="297">
        <v>0</v>
      </c>
      <c r="G42" s="297">
        <v>0</v>
      </c>
      <c r="H42" s="297">
        <v>0</v>
      </c>
      <c r="I42" s="297">
        <v>0</v>
      </c>
      <c r="J42" s="297">
        <v>0</v>
      </c>
      <c r="L42" s="65"/>
      <c r="M42" s="82"/>
      <c r="N42" s="82"/>
      <c r="O42" s="82"/>
      <c r="P42" s="82"/>
      <c r="Q42" s="80"/>
      <c r="R42" s="67"/>
    </row>
    <row r="43" spans="1:18" ht="11.25" customHeight="1" x14ac:dyDescent="0.2">
      <c r="A43" s="348" t="s">
        <v>439</v>
      </c>
      <c r="B43" s="348"/>
      <c r="C43" s="348"/>
      <c r="D43" s="348"/>
      <c r="E43" s="298">
        <f>SUM(F43:J43,'5.3b'!E43:G43)</f>
        <v>38881</v>
      </c>
      <c r="F43" s="297">
        <v>4704</v>
      </c>
      <c r="G43" s="297">
        <v>2551</v>
      </c>
      <c r="H43" s="297">
        <v>0</v>
      </c>
      <c r="I43" s="297">
        <v>0</v>
      </c>
      <c r="J43" s="297">
        <v>0</v>
      </c>
      <c r="L43" s="65"/>
      <c r="M43" s="82"/>
      <c r="N43" s="82"/>
      <c r="O43" s="82"/>
      <c r="P43" s="82"/>
      <c r="Q43" s="80"/>
      <c r="R43" s="67"/>
    </row>
    <row r="44" spans="1:18" ht="11.25" customHeight="1" x14ac:dyDescent="0.2">
      <c r="A44" s="348" t="s">
        <v>440</v>
      </c>
      <c r="B44" s="348"/>
      <c r="C44" s="348"/>
      <c r="D44" s="348"/>
      <c r="E44" s="298">
        <f>SUM(F44:J44,'5.3b'!E44:G44)</f>
        <v>17270</v>
      </c>
      <c r="F44" s="297">
        <v>0</v>
      </c>
      <c r="G44" s="297">
        <v>2783</v>
      </c>
      <c r="H44" s="297">
        <v>0</v>
      </c>
      <c r="I44" s="297">
        <v>0</v>
      </c>
      <c r="J44" s="297">
        <v>0</v>
      </c>
      <c r="L44" s="65"/>
      <c r="M44" s="82"/>
      <c r="N44" s="82"/>
      <c r="O44" s="82"/>
      <c r="P44" s="82"/>
      <c r="Q44" s="80"/>
      <c r="R44" s="67"/>
    </row>
    <row r="45" spans="1:18" ht="11.25" customHeight="1" x14ac:dyDescent="0.2">
      <c r="A45" s="348" t="s">
        <v>441</v>
      </c>
      <c r="B45" s="348"/>
      <c r="C45" s="348"/>
      <c r="D45" s="348"/>
      <c r="E45" s="298">
        <f>SUM(F45:J45,'5.3b'!E45:G45)</f>
        <v>30549</v>
      </c>
      <c r="F45" s="297">
        <v>4316</v>
      </c>
      <c r="G45" s="297">
        <v>6122</v>
      </c>
      <c r="H45" s="297">
        <v>6223</v>
      </c>
      <c r="I45" s="297">
        <v>598</v>
      </c>
      <c r="J45" s="297">
        <v>0</v>
      </c>
      <c r="L45" s="65"/>
      <c r="M45" s="82"/>
      <c r="N45" s="82"/>
      <c r="O45" s="82"/>
      <c r="P45" s="82"/>
      <c r="Q45" s="80"/>
      <c r="R45" s="67"/>
    </row>
    <row r="46" spans="1:18" ht="11.25" customHeight="1" x14ac:dyDescent="0.2">
      <c r="A46" s="348" t="s">
        <v>442</v>
      </c>
      <c r="B46" s="348"/>
      <c r="C46" s="348"/>
      <c r="D46" s="348"/>
      <c r="E46" s="298">
        <f>SUM(F46:J46,'5.3b'!E46:G46)</f>
        <v>7964</v>
      </c>
      <c r="F46" s="297">
        <v>3859</v>
      </c>
      <c r="G46" s="297">
        <v>0</v>
      </c>
      <c r="H46" s="297">
        <v>0</v>
      </c>
      <c r="I46" s="297">
        <v>0</v>
      </c>
      <c r="J46" s="297">
        <v>0</v>
      </c>
      <c r="L46" s="65"/>
      <c r="M46" s="82"/>
      <c r="N46" s="82"/>
      <c r="O46" s="82"/>
      <c r="P46" s="82"/>
      <c r="Q46" s="80"/>
      <c r="R46" s="67"/>
    </row>
    <row r="47" spans="1:18" ht="11.25" customHeight="1" x14ac:dyDescent="0.2">
      <c r="A47" s="348" t="s">
        <v>443</v>
      </c>
      <c r="B47" s="348"/>
      <c r="C47" s="348"/>
      <c r="D47" s="348"/>
      <c r="E47" s="298">
        <f>SUM(F47:J47,'5.3b'!E47:G47)</f>
        <v>11517</v>
      </c>
      <c r="F47" s="297">
        <v>0</v>
      </c>
      <c r="G47" s="297">
        <v>0</v>
      </c>
      <c r="H47" s="297">
        <v>0</v>
      </c>
      <c r="I47" s="297">
        <v>0</v>
      </c>
      <c r="J47" s="297">
        <v>0</v>
      </c>
      <c r="L47" s="65"/>
      <c r="M47" s="82"/>
      <c r="N47" s="82"/>
      <c r="O47" s="82"/>
      <c r="P47" s="82"/>
      <c r="Q47" s="80"/>
      <c r="R47" s="67"/>
    </row>
    <row r="48" spans="1:18" ht="11.25" customHeight="1" x14ac:dyDescent="0.2">
      <c r="A48" s="348" t="s">
        <v>444</v>
      </c>
      <c r="B48" s="348"/>
      <c r="C48" s="348"/>
      <c r="D48" s="348"/>
      <c r="E48" s="298">
        <f>SUM(F48:J48,'5.3b'!E48:G48)</f>
        <v>6788</v>
      </c>
      <c r="F48" s="297">
        <v>0</v>
      </c>
      <c r="G48" s="297">
        <v>0</v>
      </c>
      <c r="H48" s="297">
        <v>0</v>
      </c>
      <c r="I48" s="297">
        <v>0</v>
      </c>
      <c r="J48" s="297">
        <v>0</v>
      </c>
      <c r="L48" s="65"/>
      <c r="M48" s="82"/>
      <c r="N48" s="82"/>
      <c r="O48" s="82"/>
      <c r="P48" s="82"/>
      <c r="Q48" s="80"/>
      <c r="R48" s="67"/>
    </row>
    <row r="49" spans="1:18" ht="11.25" customHeight="1" x14ac:dyDescent="0.2">
      <c r="A49" s="348" t="s">
        <v>445</v>
      </c>
      <c r="B49" s="348"/>
      <c r="C49" s="348"/>
      <c r="D49" s="348"/>
      <c r="E49" s="298">
        <f>SUM(F49:J49,'5.3b'!E49:G49)</f>
        <v>8406</v>
      </c>
      <c r="F49" s="297">
        <v>0</v>
      </c>
      <c r="G49" s="297">
        <v>0</v>
      </c>
      <c r="H49" s="297">
        <v>0</v>
      </c>
      <c r="I49" s="297">
        <v>0</v>
      </c>
      <c r="J49" s="297">
        <v>0</v>
      </c>
      <c r="L49" s="65"/>
      <c r="M49" s="82"/>
      <c r="N49" s="82"/>
      <c r="O49" s="82"/>
      <c r="P49" s="82"/>
      <c r="Q49" s="80"/>
      <c r="R49" s="67"/>
    </row>
    <row r="50" spans="1:18" ht="11.25" customHeight="1" x14ac:dyDescent="0.2">
      <c r="A50" s="348" t="s">
        <v>446</v>
      </c>
      <c r="B50" s="348"/>
      <c r="C50" s="348"/>
      <c r="D50" s="348"/>
      <c r="E50" s="298">
        <f>SUM(F50:J50,'5.3b'!E50:G50)</f>
        <v>58451</v>
      </c>
      <c r="F50" s="297">
        <v>0</v>
      </c>
      <c r="G50" s="297">
        <v>2740</v>
      </c>
      <c r="H50" s="297">
        <v>0</v>
      </c>
      <c r="I50" s="297">
        <v>0</v>
      </c>
      <c r="J50" s="297">
        <v>0</v>
      </c>
      <c r="L50" s="65"/>
      <c r="M50" s="82"/>
      <c r="N50" s="82"/>
      <c r="O50" s="82"/>
      <c r="P50" s="82"/>
      <c r="Q50" s="80"/>
      <c r="R50" s="67"/>
    </row>
    <row r="51" spans="1:18" ht="11.25" customHeight="1" x14ac:dyDescent="0.2">
      <c r="A51" s="348" t="s">
        <v>447</v>
      </c>
      <c r="B51" s="348"/>
      <c r="C51" s="348"/>
      <c r="D51" s="348"/>
      <c r="E51" s="298">
        <f>SUM(F51:J51,'5.3b'!E51:G51)</f>
        <v>16970</v>
      </c>
      <c r="F51" s="297">
        <v>0</v>
      </c>
      <c r="G51" s="297">
        <v>0</v>
      </c>
      <c r="H51" s="297">
        <v>0</v>
      </c>
      <c r="I51" s="297">
        <v>0</v>
      </c>
      <c r="J51" s="297">
        <v>0</v>
      </c>
      <c r="L51" s="65"/>
      <c r="M51" s="82"/>
      <c r="N51" s="82"/>
      <c r="O51" s="82"/>
      <c r="P51" s="82"/>
      <c r="Q51" s="80"/>
      <c r="R51" s="67"/>
    </row>
    <row r="52" spans="1:18" ht="11.25" customHeight="1" x14ac:dyDescent="0.2">
      <c r="A52" s="348" t="s">
        <v>448</v>
      </c>
      <c r="B52" s="348"/>
      <c r="C52" s="348"/>
      <c r="D52" s="348"/>
      <c r="E52" s="298">
        <f>SUM(F52:J52,'5.3b'!E52:G52)</f>
        <v>5037</v>
      </c>
      <c r="F52" s="297">
        <v>0</v>
      </c>
      <c r="G52" s="297">
        <v>0</v>
      </c>
      <c r="H52" s="297">
        <v>0</v>
      </c>
      <c r="I52" s="297">
        <v>0</v>
      </c>
      <c r="J52" s="297">
        <v>0</v>
      </c>
      <c r="L52" s="65"/>
      <c r="M52" s="82"/>
      <c r="N52" s="82"/>
      <c r="O52" s="82"/>
      <c r="P52" s="82"/>
      <c r="Q52" s="80"/>
      <c r="R52" s="67"/>
    </row>
    <row r="53" spans="1:18" ht="11.25" customHeight="1" x14ac:dyDescent="0.2">
      <c r="A53" s="348" t="s">
        <v>449</v>
      </c>
      <c r="B53" s="348"/>
      <c r="C53" s="348"/>
      <c r="D53" s="348"/>
      <c r="E53" s="298">
        <f>SUM(F53:J53,'5.3b'!E53:G53)</f>
        <v>11121</v>
      </c>
      <c r="F53" s="297">
        <v>0</v>
      </c>
      <c r="G53" s="297">
        <v>0</v>
      </c>
      <c r="H53" s="297">
        <v>0</v>
      </c>
      <c r="I53" s="297">
        <v>0</v>
      </c>
      <c r="J53" s="297">
        <v>0</v>
      </c>
      <c r="L53" s="65"/>
      <c r="M53" s="82"/>
      <c r="N53" s="82"/>
      <c r="O53" s="82"/>
      <c r="P53" s="82"/>
      <c r="Q53" s="80"/>
      <c r="R53" s="67"/>
    </row>
    <row r="54" spans="1:18" ht="11.25" customHeight="1" x14ac:dyDescent="0.2">
      <c r="A54" s="348" t="s">
        <v>450</v>
      </c>
      <c r="B54" s="348"/>
      <c r="C54" s="348"/>
      <c r="D54" s="348"/>
      <c r="E54" s="298">
        <f>SUM(F54:J54,'5.3b'!E54:G54)</f>
        <v>13619</v>
      </c>
      <c r="F54" s="297">
        <v>0</v>
      </c>
      <c r="G54" s="297">
        <v>0</v>
      </c>
      <c r="H54" s="297">
        <v>0</v>
      </c>
      <c r="I54" s="297">
        <v>0</v>
      </c>
      <c r="J54" s="297">
        <v>0</v>
      </c>
      <c r="L54" s="65"/>
      <c r="M54" s="82"/>
      <c r="N54" s="82"/>
      <c r="O54" s="82"/>
      <c r="P54" s="82"/>
      <c r="Q54" s="80"/>
      <c r="R54" s="67"/>
    </row>
    <row r="55" spans="1:18" ht="11.25" customHeight="1" x14ac:dyDescent="0.2">
      <c r="A55" s="348" t="s">
        <v>451</v>
      </c>
      <c r="B55" s="348"/>
      <c r="C55" s="348"/>
      <c r="D55" s="348"/>
      <c r="E55" s="298">
        <f>SUM(F55:J55,'5.3b'!E55:G55)</f>
        <v>2432</v>
      </c>
      <c r="F55" s="297">
        <v>0</v>
      </c>
      <c r="G55" s="297">
        <v>0</v>
      </c>
      <c r="H55" s="297">
        <v>0</v>
      </c>
      <c r="I55" s="297">
        <v>0</v>
      </c>
      <c r="J55" s="297">
        <v>0</v>
      </c>
      <c r="L55" s="65"/>
      <c r="M55" s="82"/>
      <c r="N55" s="82"/>
      <c r="O55" s="82"/>
      <c r="P55" s="82"/>
      <c r="Q55" s="80"/>
      <c r="R55" s="67"/>
    </row>
    <row r="56" spans="1:18" ht="11.25" customHeight="1" x14ac:dyDescent="0.2">
      <c r="A56" s="348" t="s">
        <v>452</v>
      </c>
      <c r="B56" s="348"/>
      <c r="C56" s="348"/>
      <c r="D56" s="348"/>
      <c r="E56" s="298">
        <f>SUM(F56:J56,'5.3b'!E56:G56)</f>
        <v>5621</v>
      </c>
      <c r="F56" s="297">
        <v>0</v>
      </c>
      <c r="G56" s="297">
        <v>0</v>
      </c>
      <c r="H56" s="297">
        <v>0</v>
      </c>
      <c r="I56" s="297">
        <v>0</v>
      </c>
      <c r="J56" s="297">
        <v>0</v>
      </c>
      <c r="L56" s="65"/>
      <c r="M56" s="82"/>
      <c r="N56" s="82"/>
      <c r="O56" s="82"/>
      <c r="P56" s="82"/>
      <c r="Q56" s="80"/>
      <c r="R56" s="67"/>
    </row>
    <row r="57" spans="1:18" ht="11.25" customHeight="1" x14ac:dyDescent="0.2">
      <c r="A57" s="348" t="s">
        <v>453</v>
      </c>
      <c r="B57" s="348"/>
      <c r="C57" s="348"/>
      <c r="D57" s="348"/>
      <c r="E57" s="298">
        <f>SUM(F57:J57,'5.3b'!E57:G57)</f>
        <v>3941</v>
      </c>
      <c r="F57" s="297">
        <v>0</v>
      </c>
      <c r="G57" s="297">
        <v>0</v>
      </c>
      <c r="H57" s="297">
        <v>0</v>
      </c>
      <c r="I57" s="297">
        <v>0</v>
      </c>
      <c r="J57" s="297">
        <v>0</v>
      </c>
      <c r="L57" s="65"/>
      <c r="M57" s="82"/>
      <c r="N57" s="82"/>
      <c r="O57" s="82"/>
      <c r="P57" s="82"/>
      <c r="Q57" s="80"/>
      <c r="R57" s="67"/>
    </row>
    <row r="58" spans="1:18" ht="11.25" customHeight="1" x14ac:dyDescent="0.2">
      <c r="A58" s="348" t="s">
        <v>454</v>
      </c>
      <c r="B58" s="348"/>
      <c r="C58" s="348"/>
      <c r="D58" s="348"/>
      <c r="E58" s="298">
        <f>SUM(F58:J58,'5.3b'!E58:G58)</f>
        <v>7501</v>
      </c>
      <c r="F58" s="297">
        <v>0</v>
      </c>
      <c r="G58" s="297">
        <v>0</v>
      </c>
      <c r="H58" s="297">
        <v>0</v>
      </c>
      <c r="I58" s="297">
        <v>0</v>
      </c>
      <c r="J58" s="297">
        <v>0</v>
      </c>
      <c r="L58" s="65"/>
      <c r="M58" s="82"/>
      <c r="N58" s="82"/>
      <c r="O58" s="82"/>
      <c r="P58" s="82"/>
      <c r="Q58" s="80"/>
      <c r="R58" s="67"/>
    </row>
    <row r="59" spans="1:18" ht="11.25" customHeight="1" x14ac:dyDescent="0.2">
      <c r="A59" s="348" t="s">
        <v>455</v>
      </c>
      <c r="B59" s="348"/>
      <c r="C59" s="348"/>
      <c r="D59" s="348"/>
      <c r="E59" s="298">
        <f>SUM(F59:J59,'5.3b'!E59:G59)</f>
        <v>84240</v>
      </c>
      <c r="F59" s="297">
        <v>41989</v>
      </c>
      <c r="G59" s="297">
        <v>4258</v>
      </c>
      <c r="H59" s="297">
        <v>0</v>
      </c>
      <c r="I59" s="297">
        <v>0</v>
      </c>
      <c r="J59" s="297">
        <v>0</v>
      </c>
      <c r="L59" s="65"/>
      <c r="M59" s="82"/>
      <c r="N59" s="82"/>
      <c r="O59" s="82"/>
      <c r="P59" s="82"/>
      <c r="Q59" s="80"/>
      <c r="R59" s="67"/>
    </row>
    <row r="60" spans="1:18" ht="11.25" customHeight="1" x14ac:dyDescent="0.2">
      <c r="A60" s="348" t="s">
        <v>456</v>
      </c>
      <c r="B60" s="348"/>
      <c r="C60" s="348"/>
      <c r="D60" s="348"/>
      <c r="E60" s="298">
        <f>SUM(F60:J60,'5.3b'!E60:G60)</f>
        <v>359303</v>
      </c>
      <c r="F60" s="297">
        <v>184224</v>
      </c>
      <c r="G60" s="297">
        <v>20358</v>
      </c>
      <c r="H60" s="297">
        <v>33430</v>
      </c>
      <c r="I60" s="297">
        <v>0</v>
      </c>
      <c r="J60" s="297">
        <v>12385</v>
      </c>
      <c r="L60" s="65"/>
      <c r="M60" s="82"/>
      <c r="N60" s="82"/>
      <c r="O60" s="82"/>
      <c r="P60" s="82"/>
      <c r="Q60" s="80"/>
      <c r="R60" s="67"/>
    </row>
    <row r="61" spans="1:18" ht="11.25" customHeight="1" x14ac:dyDescent="0.2">
      <c r="A61" s="348" t="s">
        <v>457</v>
      </c>
      <c r="B61" s="348"/>
      <c r="C61" s="348"/>
      <c r="D61" s="348"/>
      <c r="E61" s="298">
        <f>SUM(F61:J61,'5.3b'!E61:G61)</f>
        <v>19916</v>
      </c>
      <c r="F61" s="297">
        <v>0</v>
      </c>
      <c r="G61" s="297">
        <v>0</v>
      </c>
      <c r="H61" s="297">
        <v>0</v>
      </c>
      <c r="I61" s="297">
        <v>838</v>
      </c>
      <c r="J61" s="297">
        <v>0</v>
      </c>
      <c r="L61" s="65"/>
      <c r="M61" s="82"/>
      <c r="N61" s="82"/>
      <c r="O61" s="82"/>
      <c r="P61" s="82"/>
      <c r="Q61" s="80"/>
      <c r="R61" s="67"/>
    </row>
    <row r="62" spans="1:18" ht="11.25" customHeight="1" x14ac:dyDescent="0.2">
      <c r="A62" s="348" t="s">
        <v>458</v>
      </c>
      <c r="B62" s="348"/>
      <c r="C62" s="348"/>
      <c r="D62" s="348"/>
      <c r="E62" s="298">
        <f>SUM(F62:J62,'5.3b'!E62:G62)</f>
        <v>3604</v>
      </c>
      <c r="F62" s="297">
        <v>0</v>
      </c>
      <c r="G62" s="297">
        <v>0</v>
      </c>
      <c r="H62" s="297">
        <v>0</v>
      </c>
      <c r="I62" s="297">
        <v>0</v>
      </c>
      <c r="J62" s="297">
        <v>0</v>
      </c>
      <c r="L62" s="65"/>
      <c r="M62" s="82"/>
      <c r="N62" s="82"/>
      <c r="O62" s="82"/>
      <c r="P62" s="82"/>
      <c r="Q62" s="80"/>
      <c r="R62" s="67"/>
    </row>
    <row r="63" spans="1:18" ht="11.25" customHeight="1" x14ac:dyDescent="0.2">
      <c r="A63" s="348" t="s">
        <v>459</v>
      </c>
      <c r="B63" s="348"/>
      <c r="C63" s="348"/>
      <c r="D63" s="348"/>
      <c r="E63" s="298">
        <f>SUM(F63:J63,'5.3b'!E63:G63)</f>
        <v>5380</v>
      </c>
      <c r="F63" s="297">
        <v>0</v>
      </c>
      <c r="G63" s="297">
        <v>0</v>
      </c>
      <c r="H63" s="297">
        <v>0</v>
      </c>
      <c r="I63" s="297">
        <v>0</v>
      </c>
      <c r="J63" s="297">
        <v>0</v>
      </c>
      <c r="L63" s="65"/>
      <c r="M63" s="82"/>
      <c r="N63" s="82"/>
      <c r="O63" s="82"/>
      <c r="P63" s="82"/>
      <c r="Q63" s="80"/>
      <c r="R63" s="67"/>
    </row>
    <row r="64" spans="1:18" ht="11.25" customHeight="1" x14ac:dyDescent="0.2">
      <c r="A64" s="348" t="s">
        <v>460</v>
      </c>
      <c r="B64" s="348"/>
      <c r="C64" s="348"/>
      <c r="D64" s="348"/>
      <c r="E64" s="298">
        <f>SUM(F64:J64,'5.3b'!E64:G64)</f>
        <v>11298</v>
      </c>
      <c r="F64" s="297">
        <v>0</v>
      </c>
      <c r="G64" s="297">
        <v>0</v>
      </c>
      <c r="H64" s="297">
        <v>0</v>
      </c>
      <c r="I64" s="297">
        <v>0</v>
      </c>
      <c r="J64" s="297">
        <v>0</v>
      </c>
      <c r="L64" s="65"/>
      <c r="M64" s="82"/>
      <c r="N64" s="82"/>
      <c r="O64" s="82"/>
      <c r="P64" s="82"/>
      <c r="Q64" s="80"/>
      <c r="R64" s="67"/>
    </row>
    <row r="65" spans="1:18" ht="11.25" customHeight="1" x14ac:dyDescent="0.2">
      <c r="A65" s="348" t="s">
        <v>461</v>
      </c>
      <c r="B65" s="348"/>
      <c r="C65" s="348"/>
      <c r="D65" s="348"/>
      <c r="E65" s="298">
        <f>SUM(F65:J65,'5.3b'!E65:G65)</f>
        <v>251569</v>
      </c>
      <c r="F65" s="297">
        <v>165496</v>
      </c>
      <c r="G65" s="297">
        <v>15721</v>
      </c>
      <c r="H65" s="297">
        <v>0</v>
      </c>
      <c r="I65" s="297">
        <v>0</v>
      </c>
      <c r="J65" s="297">
        <v>0</v>
      </c>
      <c r="L65" s="65"/>
      <c r="M65" s="82"/>
      <c r="N65" s="82"/>
      <c r="O65" s="82"/>
      <c r="P65" s="82"/>
      <c r="Q65" s="80"/>
      <c r="R65" s="67"/>
    </row>
    <row r="66" spans="1:18" x14ac:dyDescent="0.2">
      <c r="A66" s="348" t="s">
        <v>462</v>
      </c>
      <c r="B66" s="348"/>
      <c r="C66" s="348"/>
      <c r="D66" s="348"/>
      <c r="E66" s="298">
        <f>SUM(F66:J66,'5.3b'!E66:G66)</f>
        <v>85378</v>
      </c>
      <c r="F66" s="297">
        <v>42759</v>
      </c>
      <c r="G66" s="297">
        <v>13501</v>
      </c>
      <c r="H66" s="297">
        <v>0</v>
      </c>
      <c r="I66" s="297">
        <v>0</v>
      </c>
      <c r="J66" s="297">
        <v>0</v>
      </c>
      <c r="L66" s="65"/>
      <c r="M66" s="82"/>
      <c r="N66" s="82"/>
      <c r="O66" s="82"/>
      <c r="P66" s="82"/>
      <c r="Q66" s="80"/>
      <c r="R66" s="67"/>
    </row>
    <row r="67" spans="1:18" ht="11.25" customHeight="1" x14ac:dyDescent="0.2">
      <c r="A67" s="348" t="s">
        <v>463</v>
      </c>
      <c r="B67" s="348"/>
      <c r="C67" s="348"/>
      <c r="D67" s="348"/>
      <c r="E67" s="298">
        <f>SUM(F67:J67,'5.3b'!E67:G67)</f>
        <v>8880</v>
      </c>
      <c r="F67" s="297">
        <v>0</v>
      </c>
      <c r="G67" s="297">
        <v>0</v>
      </c>
      <c r="H67" s="297">
        <v>0</v>
      </c>
      <c r="I67" s="297">
        <v>0</v>
      </c>
      <c r="J67" s="297">
        <v>0</v>
      </c>
      <c r="L67" s="65"/>
      <c r="M67" s="82"/>
      <c r="N67" s="82"/>
      <c r="O67" s="82"/>
      <c r="P67" s="82"/>
      <c r="Q67" s="80"/>
      <c r="R67" s="67"/>
    </row>
    <row r="68" spans="1:18" ht="11.25" customHeight="1" x14ac:dyDescent="0.2">
      <c r="A68" s="348" t="s">
        <v>464</v>
      </c>
      <c r="B68" s="348"/>
      <c r="C68" s="348"/>
      <c r="D68" s="348"/>
      <c r="E68" s="298">
        <f>SUM(F68:J68,'5.3b'!E68:G68)</f>
        <v>47643</v>
      </c>
      <c r="F68" s="297">
        <v>0</v>
      </c>
      <c r="G68" s="297">
        <v>0</v>
      </c>
      <c r="H68" s="297">
        <v>0</v>
      </c>
      <c r="I68" s="297">
        <v>0</v>
      </c>
      <c r="J68" s="297">
        <v>0</v>
      </c>
      <c r="L68" s="65"/>
      <c r="M68" s="82"/>
      <c r="N68" s="82"/>
      <c r="O68" s="82"/>
      <c r="P68" s="82"/>
      <c r="Q68" s="80"/>
      <c r="R68" s="67"/>
    </row>
    <row r="69" spans="1:18" ht="11.25" customHeight="1" x14ac:dyDescent="0.2">
      <c r="A69" s="348" t="s">
        <v>465</v>
      </c>
      <c r="B69" s="348"/>
      <c r="C69" s="348"/>
      <c r="D69" s="348"/>
      <c r="E69" s="298">
        <f>SUM(F69:J69,'5.3b'!E69:G69)</f>
        <v>102489</v>
      </c>
      <c r="F69" s="297">
        <v>51422</v>
      </c>
      <c r="G69" s="297">
        <v>634</v>
      </c>
      <c r="H69" s="297">
        <v>0</v>
      </c>
      <c r="I69" s="297">
        <v>0</v>
      </c>
      <c r="J69" s="297">
        <v>0</v>
      </c>
      <c r="L69" s="65"/>
      <c r="M69" s="82"/>
      <c r="N69" s="82"/>
      <c r="O69" s="82"/>
      <c r="P69" s="82"/>
      <c r="Q69" s="80"/>
      <c r="R69" s="67"/>
    </row>
    <row r="70" spans="1:18" ht="11.25" customHeight="1" x14ac:dyDescent="0.2">
      <c r="A70" s="348" t="s">
        <v>466</v>
      </c>
      <c r="B70" s="348"/>
      <c r="C70" s="348"/>
      <c r="D70" s="348"/>
      <c r="E70" s="298">
        <f>SUM(F70:J70,'5.3b'!E70:G70)</f>
        <v>9017</v>
      </c>
      <c r="F70" s="297">
        <v>3591</v>
      </c>
      <c r="G70" s="297">
        <v>12</v>
      </c>
      <c r="H70" s="297">
        <v>0</v>
      </c>
      <c r="I70" s="297">
        <v>0</v>
      </c>
      <c r="J70" s="297">
        <v>0</v>
      </c>
      <c r="L70" s="65"/>
      <c r="M70" s="82"/>
      <c r="N70" s="82"/>
      <c r="O70" s="82"/>
      <c r="P70" s="82"/>
      <c r="Q70" s="80"/>
      <c r="R70" s="67"/>
    </row>
    <row r="71" spans="1:18" ht="11.25" customHeight="1" x14ac:dyDescent="0.2">
      <c r="A71" s="348" t="s">
        <v>467</v>
      </c>
      <c r="B71" s="348"/>
      <c r="C71" s="348"/>
      <c r="D71" s="348"/>
      <c r="E71" s="298">
        <f>SUM(F71:J71,'5.3b'!E71:G71)</f>
        <v>13314</v>
      </c>
      <c r="F71" s="297">
        <v>0</v>
      </c>
      <c r="G71" s="297">
        <v>0</v>
      </c>
      <c r="H71" s="297">
        <v>0</v>
      </c>
      <c r="I71" s="297">
        <v>0</v>
      </c>
      <c r="J71" s="297">
        <v>0</v>
      </c>
      <c r="L71" s="65"/>
      <c r="M71" s="82"/>
      <c r="N71" s="82"/>
      <c r="O71" s="82"/>
      <c r="P71" s="82"/>
      <c r="Q71" s="80"/>
      <c r="R71" s="67"/>
    </row>
    <row r="72" spans="1:18" ht="11.25" customHeight="1" x14ac:dyDescent="0.2">
      <c r="A72" s="348" t="s">
        <v>468</v>
      </c>
      <c r="B72" s="348"/>
      <c r="C72" s="348"/>
      <c r="D72" s="348"/>
      <c r="E72" s="298">
        <f>SUM(F72:J72,'5.3b'!E72:G72)</f>
        <v>11636</v>
      </c>
      <c r="F72" s="297">
        <v>0</v>
      </c>
      <c r="G72" s="297">
        <v>1880</v>
      </c>
      <c r="H72" s="297">
        <v>0</v>
      </c>
      <c r="I72" s="297">
        <v>0</v>
      </c>
      <c r="J72" s="297">
        <v>0</v>
      </c>
      <c r="L72" s="65"/>
      <c r="M72" s="82"/>
      <c r="N72" s="82"/>
      <c r="O72" s="82"/>
      <c r="P72" s="82"/>
      <c r="Q72" s="80"/>
      <c r="R72" s="67"/>
    </row>
    <row r="73" spans="1:18" ht="11.25" customHeight="1" x14ac:dyDescent="0.2">
      <c r="A73" s="348" t="s">
        <v>469</v>
      </c>
      <c r="B73" s="348"/>
      <c r="C73" s="348"/>
      <c r="D73" s="348"/>
      <c r="E73" s="298">
        <f>SUM(F73:J73,'5.3b'!E73:G73)</f>
        <v>7890</v>
      </c>
      <c r="F73" s="297">
        <v>4188</v>
      </c>
      <c r="G73" s="297">
        <v>0</v>
      </c>
      <c r="H73" s="297">
        <v>0</v>
      </c>
      <c r="I73" s="297">
        <v>0</v>
      </c>
      <c r="J73" s="297">
        <v>0</v>
      </c>
      <c r="L73" s="65"/>
      <c r="M73" s="82"/>
      <c r="N73" s="82"/>
      <c r="O73" s="82"/>
      <c r="P73" s="82"/>
      <c r="Q73" s="80"/>
      <c r="R73" s="67"/>
    </row>
    <row r="74" spans="1:18" ht="11.25" customHeight="1" x14ac:dyDescent="0.2">
      <c r="A74" s="348" t="s">
        <v>470</v>
      </c>
      <c r="B74" s="348"/>
      <c r="C74" s="348"/>
      <c r="D74" s="348"/>
      <c r="E74" s="298">
        <f>SUM(F74:J74,'5.3b'!E74:G74)</f>
        <v>23591</v>
      </c>
      <c r="F74" s="297">
        <v>14044</v>
      </c>
      <c r="G74" s="297">
        <v>0</v>
      </c>
      <c r="H74" s="297">
        <v>0</v>
      </c>
      <c r="I74" s="297">
        <v>0</v>
      </c>
      <c r="J74" s="297">
        <v>0</v>
      </c>
      <c r="L74" s="65"/>
      <c r="M74" s="82"/>
      <c r="N74" s="82"/>
      <c r="O74" s="82"/>
      <c r="P74" s="82"/>
      <c r="Q74" s="80"/>
      <c r="R74" s="67"/>
    </row>
    <row r="75" spans="1:18" ht="11.25" customHeight="1" x14ac:dyDescent="0.2">
      <c r="A75" s="348" t="s">
        <v>471</v>
      </c>
      <c r="B75" s="348"/>
      <c r="C75" s="348"/>
      <c r="D75" s="348"/>
      <c r="E75" s="298">
        <f>SUM(F75:J75,'5.3b'!E75:G75)</f>
        <v>27258</v>
      </c>
      <c r="F75" s="297">
        <v>9538</v>
      </c>
      <c r="G75" s="297">
        <v>1435</v>
      </c>
      <c r="H75" s="297">
        <v>0</v>
      </c>
      <c r="I75" s="297">
        <v>0</v>
      </c>
      <c r="J75" s="297">
        <v>0</v>
      </c>
      <c r="L75" s="65"/>
      <c r="M75" s="82"/>
      <c r="N75" s="82"/>
      <c r="O75" s="82"/>
      <c r="P75" s="82"/>
      <c r="Q75" s="80"/>
      <c r="R75" s="67"/>
    </row>
    <row r="76" spans="1:18" ht="11.25" customHeight="1" x14ac:dyDescent="0.2">
      <c r="A76" s="348" t="s">
        <v>472</v>
      </c>
      <c r="B76" s="348"/>
      <c r="C76" s="348"/>
      <c r="D76" s="348"/>
      <c r="E76" s="298">
        <f>SUM(F76:J76,'5.3b'!E76:G76)</f>
        <v>31694</v>
      </c>
      <c r="F76" s="297">
        <v>4855</v>
      </c>
      <c r="G76" s="297">
        <v>632</v>
      </c>
      <c r="H76" s="297">
        <v>0</v>
      </c>
      <c r="I76" s="297">
        <v>0</v>
      </c>
      <c r="J76" s="297">
        <v>0</v>
      </c>
      <c r="L76" s="65"/>
      <c r="M76" s="82"/>
      <c r="N76" s="82"/>
      <c r="O76" s="82"/>
      <c r="P76" s="82"/>
      <c r="Q76" s="80"/>
      <c r="R76" s="67"/>
    </row>
    <row r="77" spans="1:18" ht="11.25" customHeight="1" x14ac:dyDescent="0.2">
      <c r="A77" s="348" t="s">
        <v>473</v>
      </c>
      <c r="B77" s="348"/>
      <c r="C77" s="348"/>
      <c r="D77" s="348"/>
      <c r="E77" s="298">
        <f>SUM(F77:J77,'5.3b'!E77:G77)</f>
        <v>24710</v>
      </c>
      <c r="F77" s="297">
        <v>0</v>
      </c>
      <c r="G77" s="297">
        <v>1247</v>
      </c>
      <c r="H77" s="297">
        <v>0</v>
      </c>
      <c r="I77" s="297">
        <v>0</v>
      </c>
      <c r="J77" s="297">
        <v>0</v>
      </c>
      <c r="L77" s="65"/>
      <c r="M77" s="82"/>
      <c r="N77" s="82"/>
      <c r="O77" s="82"/>
      <c r="P77" s="82"/>
      <c r="Q77" s="80"/>
      <c r="R77" s="67"/>
    </row>
    <row r="78" spans="1:18" ht="11.25" customHeight="1" x14ac:dyDescent="0.2">
      <c r="A78" s="348" t="s">
        <v>474</v>
      </c>
      <c r="B78" s="348"/>
      <c r="C78" s="348"/>
      <c r="D78" s="348"/>
      <c r="E78" s="298">
        <f>SUM(F78:J78,'5.3b'!E78:G78)</f>
        <v>12223</v>
      </c>
      <c r="F78" s="297">
        <v>0</v>
      </c>
      <c r="G78" s="297">
        <v>0</v>
      </c>
      <c r="H78" s="297">
        <v>0</v>
      </c>
      <c r="I78" s="297">
        <v>0</v>
      </c>
      <c r="J78" s="297">
        <v>0</v>
      </c>
      <c r="L78" s="65"/>
      <c r="M78" s="82"/>
      <c r="N78" s="82"/>
      <c r="O78" s="82"/>
      <c r="P78" s="82"/>
      <c r="Q78" s="80"/>
      <c r="R78" s="67"/>
    </row>
    <row r="79" spans="1:18" ht="11.25" customHeight="1" x14ac:dyDescent="0.2">
      <c r="A79" s="348" t="s">
        <v>475</v>
      </c>
      <c r="B79" s="348"/>
      <c r="C79" s="348"/>
      <c r="D79" s="348"/>
      <c r="E79" s="298">
        <f>SUM(F79:J79,'5.3b'!E79:G79)</f>
        <v>18437</v>
      </c>
      <c r="F79" s="297">
        <v>0</v>
      </c>
      <c r="G79" s="297">
        <v>0</v>
      </c>
      <c r="H79" s="297">
        <v>0</v>
      </c>
      <c r="I79" s="297">
        <v>0</v>
      </c>
      <c r="J79" s="297">
        <v>0</v>
      </c>
      <c r="L79" s="65"/>
      <c r="M79" s="82"/>
      <c r="N79" s="82"/>
      <c r="O79" s="82"/>
      <c r="P79" s="82"/>
      <c r="Q79" s="80"/>
      <c r="R79" s="67"/>
    </row>
    <row r="80" spans="1:18" ht="11.25" customHeight="1" x14ac:dyDescent="0.2">
      <c r="A80" s="348" t="s">
        <v>476</v>
      </c>
      <c r="B80" s="348"/>
      <c r="C80" s="348"/>
      <c r="D80" s="348"/>
      <c r="E80" s="298">
        <f>SUM(F80:J80,'5.3b'!E80:G80)</f>
        <v>20046</v>
      </c>
      <c r="F80" s="297">
        <v>3724</v>
      </c>
      <c r="G80" s="297">
        <v>1179</v>
      </c>
      <c r="H80" s="297">
        <v>0</v>
      </c>
      <c r="I80" s="297">
        <v>0</v>
      </c>
      <c r="J80" s="297">
        <v>0</v>
      </c>
      <c r="L80" s="65"/>
      <c r="M80" s="82"/>
      <c r="N80" s="82"/>
      <c r="O80" s="82"/>
      <c r="P80" s="82"/>
      <c r="Q80" s="80"/>
      <c r="R80" s="67"/>
    </row>
    <row r="81" spans="1:18" ht="11.25" customHeight="1" x14ac:dyDescent="0.2">
      <c r="A81" s="348" t="s">
        <v>477</v>
      </c>
      <c r="B81" s="348"/>
      <c r="C81" s="348"/>
      <c r="D81" s="348"/>
      <c r="E81" s="298">
        <f>SUM(F81:J81,'5.3b'!E81:G81)</f>
        <v>18736</v>
      </c>
      <c r="F81" s="297">
        <v>0</v>
      </c>
      <c r="G81" s="297">
        <v>209</v>
      </c>
      <c r="H81" s="297">
        <v>0</v>
      </c>
      <c r="I81" s="297">
        <v>0</v>
      </c>
      <c r="J81" s="297">
        <v>0</v>
      </c>
      <c r="L81" s="65"/>
      <c r="M81" s="82"/>
      <c r="N81" s="82"/>
      <c r="O81" s="82"/>
      <c r="P81" s="82"/>
      <c r="Q81" s="80"/>
      <c r="R81" s="67"/>
    </row>
    <row r="82" spans="1:18" ht="11.25" customHeight="1" x14ac:dyDescent="0.2">
      <c r="A82" s="348" t="s">
        <v>478</v>
      </c>
      <c r="B82" s="348"/>
      <c r="C82" s="348"/>
      <c r="D82" s="348"/>
      <c r="E82" s="298">
        <f>SUM(F82:J82,'5.3b'!E82:G82)</f>
        <v>42882</v>
      </c>
      <c r="F82" s="297">
        <v>12982</v>
      </c>
      <c r="G82" s="297">
        <v>4021</v>
      </c>
      <c r="H82" s="297">
        <v>0</v>
      </c>
      <c r="I82" s="297">
        <v>0</v>
      </c>
      <c r="J82" s="297">
        <v>0</v>
      </c>
      <c r="L82" s="65"/>
      <c r="M82" s="82"/>
      <c r="N82" s="82"/>
      <c r="O82" s="82"/>
      <c r="P82" s="82"/>
      <c r="Q82" s="80"/>
      <c r="R82" s="67"/>
    </row>
    <row r="83" spans="1:18" ht="11.25" customHeight="1" x14ac:dyDescent="0.2">
      <c r="A83" s="348" t="s">
        <v>479</v>
      </c>
      <c r="B83" s="348"/>
      <c r="C83" s="348"/>
      <c r="D83" s="348"/>
      <c r="E83" s="298">
        <f>SUM(F83:J83,'5.3b'!E83:G83)</f>
        <v>22832</v>
      </c>
      <c r="F83" s="297">
        <v>0</v>
      </c>
      <c r="G83" s="297">
        <v>1741</v>
      </c>
      <c r="H83" s="297">
        <v>0</v>
      </c>
      <c r="I83" s="297">
        <v>0</v>
      </c>
      <c r="J83" s="297">
        <v>0</v>
      </c>
      <c r="L83" s="65"/>
      <c r="M83" s="82"/>
      <c r="N83" s="82"/>
      <c r="O83" s="82"/>
      <c r="P83" s="82"/>
      <c r="Q83" s="80"/>
      <c r="R83" s="67"/>
    </row>
    <row r="84" spans="1:18" ht="11.25" customHeight="1" x14ac:dyDescent="0.2">
      <c r="A84" s="348" t="s">
        <v>480</v>
      </c>
      <c r="B84" s="348"/>
      <c r="C84" s="348"/>
      <c r="D84" s="348"/>
      <c r="E84" s="298">
        <f>SUM(F84:J84,'5.3b'!E84:G84)</f>
        <v>46713</v>
      </c>
      <c r="F84" s="297">
        <v>15755</v>
      </c>
      <c r="G84" s="297">
        <v>2211</v>
      </c>
      <c r="H84" s="297">
        <v>0</v>
      </c>
      <c r="I84" s="297">
        <v>0</v>
      </c>
      <c r="J84" s="297">
        <v>0</v>
      </c>
      <c r="L84" s="65"/>
      <c r="M84" s="82"/>
      <c r="N84" s="82"/>
      <c r="O84" s="82"/>
      <c r="P84" s="82"/>
      <c r="Q84" s="80"/>
      <c r="R84" s="67"/>
    </row>
    <row r="85" spans="1:18" ht="11.25" customHeight="1" x14ac:dyDescent="0.2">
      <c r="A85" s="348" t="s">
        <v>481</v>
      </c>
      <c r="B85" s="348"/>
      <c r="C85" s="348"/>
      <c r="D85" s="348"/>
      <c r="E85" s="298">
        <f>SUM(F85:J85,'5.3b'!E85:G85)</f>
        <v>5931</v>
      </c>
      <c r="F85" s="297">
        <v>0</v>
      </c>
      <c r="G85" s="297">
        <v>0</v>
      </c>
      <c r="H85" s="297">
        <v>0</v>
      </c>
      <c r="I85" s="297">
        <v>0</v>
      </c>
      <c r="J85" s="297">
        <v>0</v>
      </c>
      <c r="L85" s="65"/>
      <c r="M85" s="82"/>
      <c r="N85" s="82"/>
      <c r="O85" s="82"/>
      <c r="P85" s="82"/>
      <c r="Q85" s="80"/>
      <c r="R85" s="67"/>
    </row>
    <row r="86" spans="1:18" ht="11.25" customHeight="1" x14ac:dyDescent="0.2">
      <c r="A86" s="348" t="s">
        <v>482</v>
      </c>
      <c r="B86" s="348"/>
      <c r="C86" s="348"/>
      <c r="D86" s="348"/>
      <c r="E86" s="298">
        <f>SUM(F86:J86,'5.3b'!E86:G86)</f>
        <v>7826</v>
      </c>
      <c r="F86" s="297">
        <v>0</v>
      </c>
      <c r="G86" s="297">
        <v>0</v>
      </c>
      <c r="H86" s="297">
        <v>0</v>
      </c>
      <c r="I86" s="297">
        <v>0</v>
      </c>
      <c r="J86" s="297">
        <v>0</v>
      </c>
      <c r="L86" s="65"/>
      <c r="M86" s="82"/>
      <c r="N86" s="82"/>
      <c r="O86" s="82"/>
      <c r="P86" s="82"/>
      <c r="Q86" s="80"/>
      <c r="R86" s="67"/>
    </row>
    <row r="87" spans="1:18" ht="11.25" customHeight="1" x14ac:dyDescent="0.2">
      <c r="A87" s="348" t="s">
        <v>483</v>
      </c>
      <c r="B87" s="348"/>
      <c r="C87" s="348"/>
      <c r="D87" s="348"/>
      <c r="E87" s="298">
        <f>SUM(F87:J87,'5.3b'!E87:G87)</f>
        <v>15650</v>
      </c>
      <c r="F87" s="297">
        <v>0</v>
      </c>
      <c r="G87" s="297">
        <v>0</v>
      </c>
      <c r="H87" s="297">
        <v>0</v>
      </c>
      <c r="I87" s="297">
        <v>0</v>
      </c>
      <c r="J87" s="297">
        <v>0</v>
      </c>
      <c r="L87" s="65"/>
      <c r="M87" s="82"/>
      <c r="N87" s="82"/>
      <c r="O87" s="82"/>
      <c r="P87" s="82"/>
      <c r="Q87" s="80"/>
      <c r="R87" s="67"/>
    </row>
    <row r="88" spans="1:18" ht="11.25" customHeight="1" x14ac:dyDescent="0.2">
      <c r="A88" s="348" t="s">
        <v>484</v>
      </c>
      <c r="B88" s="348"/>
      <c r="C88" s="348"/>
      <c r="D88" s="348"/>
      <c r="E88" s="298">
        <f>SUM(F88:J88,'5.3b'!E88:G88)</f>
        <v>44469</v>
      </c>
      <c r="F88" s="297">
        <v>14052</v>
      </c>
      <c r="G88" s="297">
        <v>2257</v>
      </c>
      <c r="H88" s="297">
        <v>0</v>
      </c>
      <c r="I88" s="297">
        <v>0</v>
      </c>
      <c r="J88" s="297">
        <v>0</v>
      </c>
      <c r="L88" s="65"/>
      <c r="M88" s="82"/>
      <c r="N88" s="82"/>
      <c r="O88" s="82"/>
      <c r="P88" s="82"/>
      <c r="Q88" s="80"/>
      <c r="R88" s="67"/>
    </row>
    <row r="89" spans="1:18" ht="11.25" customHeight="1" x14ac:dyDescent="0.2">
      <c r="A89" s="348" t="s">
        <v>485</v>
      </c>
      <c r="B89" s="348"/>
      <c r="C89" s="348"/>
      <c r="D89" s="348"/>
      <c r="E89" s="298">
        <f>SUM(F89:J89,'5.3b'!E89:G89)</f>
        <v>13631</v>
      </c>
      <c r="F89" s="297">
        <v>0</v>
      </c>
      <c r="G89" s="297">
        <v>0</v>
      </c>
      <c r="H89" s="297">
        <v>0</v>
      </c>
      <c r="I89" s="297">
        <v>0</v>
      </c>
      <c r="J89" s="297">
        <v>0</v>
      </c>
      <c r="L89" s="65"/>
      <c r="M89" s="82"/>
      <c r="N89" s="82"/>
      <c r="O89" s="82"/>
      <c r="P89" s="82"/>
      <c r="Q89" s="80"/>
      <c r="R89" s="67"/>
    </row>
    <row r="90" spans="1:18" ht="11.25" customHeight="1" x14ac:dyDescent="0.2">
      <c r="A90" s="348" t="s">
        <v>486</v>
      </c>
      <c r="B90" s="348"/>
      <c r="C90" s="348"/>
      <c r="D90" s="348"/>
      <c r="E90" s="298">
        <f>SUM(F90:J90,'5.3b'!E90:G90)</f>
        <v>3958</v>
      </c>
      <c r="F90" s="297">
        <v>0</v>
      </c>
      <c r="G90" s="297">
        <v>0</v>
      </c>
      <c r="H90" s="297">
        <v>0</v>
      </c>
      <c r="I90" s="297">
        <v>0</v>
      </c>
      <c r="J90" s="297">
        <v>0</v>
      </c>
      <c r="L90" s="65"/>
      <c r="M90" s="82"/>
      <c r="N90" s="82"/>
      <c r="O90" s="82"/>
      <c r="P90" s="82"/>
      <c r="Q90" s="80"/>
      <c r="R90" s="67"/>
    </row>
    <row r="91" spans="1:18" ht="11.25" customHeight="1" x14ac:dyDescent="0.2">
      <c r="A91" s="348" t="s">
        <v>487</v>
      </c>
      <c r="B91" s="348"/>
      <c r="C91" s="348"/>
      <c r="D91" s="348"/>
      <c r="E91" s="298">
        <f>SUM(F91:J91,'5.3b'!E91:G91)</f>
        <v>53838</v>
      </c>
      <c r="F91" s="297">
        <v>40906</v>
      </c>
      <c r="G91" s="297">
        <v>0</v>
      </c>
      <c r="H91" s="297">
        <v>0</v>
      </c>
      <c r="I91" s="297">
        <v>0</v>
      </c>
      <c r="J91" s="297">
        <v>0</v>
      </c>
      <c r="L91" s="65"/>
      <c r="M91" s="82"/>
      <c r="N91" s="82"/>
      <c r="O91" s="82"/>
      <c r="P91" s="82"/>
      <c r="Q91" s="80"/>
      <c r="R91" s="67"/>
    </row>
    <row r="92" spans="1:18" ht="11.25" customHeight="1" x14ac:dyDescent="0.2">
      <c r="A92" s="348" t="s">
        <v>488</v>
      </c>
      <c r="B92" s="348"/>
      <c r="C92" s="348"/>
      <c r="D92" s="348"/>
      <c r="E92" s="298">
        <f>SUM(F92:J92,'5.3b'!E92:G92)</f>
        <v>22174</v>
      </c>
      <c r="F92" s="297">
        <v>0</v>
      </c>
      <c r="G92" s="297">
        <v>0</v>
      </c>
      <c r="H92" s="297">
        <v>0</v>
      </c>
      <c r="I92" s="297">
        <v>0</v>
      </c>
      <c r="J92" s="297">
        <v>0</v>
      </c>
      <c r="L92" s="65"/>
      <c r="M92" s="82"/>
      <c r="N92" s="82"/>
      <c r="O92" s="82"/>
      <c r="P92" s="82"/>
      <c r="Q92" s="80"/>
      <c r="R92" s="67"/>
    </row>
    <row r="93" spans="1:18" ht="11.25" customHeight="1" x14ac:dyDescent="0.2">
      <c r="A93" s="348" t="s">
        <v>489</v>
      </c>
      <c r="B93" s="348"/>
      <c r="C93" s="348"/>
      <c r="D93" s="348"/>
      <c r="E93" s="298">
        <f>SUM(F93:J93,'5.3b'!E93:G93)</f>
        <v>7899</v>
      </c>
      <c r="F93" s="297">
        <v>0</v>
      </c>
      <c r="G93" s="297">
        <v>0</v>
      </c>
      <c r="H93" s="297">
        <v>0</v>
      </c>
      <c r="I93" s="297">
        <v>0</v>
      </c>
      <c r="J93" s="297">
        <v>0</v>
      </c>
      <c r="L93" s="65"/>
      <c r="M93" s="82"/>
      <c r="N93" s="82"/>
      <c r="O93" s="82"/>
      <c r="P93" s="82"/>
      <c r="Q93" s="80"/>
      <c r="R93" s="67"/>
    </row>
    <row r="94" spans="1:18" ht="11.25" customHeight="1" x14ac:dyDescent="0.2">
      <c r="A94" s="348" t="s">
        <v>490</v>
      </c>
      <c r="B94" s="348"/>
      <c r="C94" s="348"/>
      <c r="D94" s="348"/>
      <c r="E94" s="298">
        <f>SUM(F94:J94,'5.3b'!E94:G94)</f>
        <v>44275</v>
      </c>
      <c r="F94" s="297">
        <v>0</v>
      </c>
      <c r="G94" s="297">
        <v>996</v>
      </c>
      <c r="H94" s="297">
        <v>0</v>
      </c>
      <c r="I94" s="297">
        <v>0</v>
      </c>
      <c r="J94" s="297">
        <v>0</v>
      </c>
      <c r="L94" s="65"/>
      <c r="M94" s="82"/>
      <c r="N94" s="82"/>
      <c r="O94" s="82"/>
      <c r="P94" s="82"/>
      <c r="Q94" s="80"/>
      <c r="R94" s="67"/>
    </row>
    <row r="95" spans="1:18" ht="11.25" customHeight="1" x14ac:dyDescent="0.2">
      <c r="A95" s="348" t="s">
        <v>491</v>
      </c>
      <c r="B95" s="348"/>
      <c r="C95" s="348"/>
      <c r="D95" s="348"/>
      <c r="E95" s="298">
        <f>SUM(F95:J95,'5.3b'!E95:G95)</f>
        <v>3090</v>
      </c>
      <c r="F95" s="297">
        <v>1240</v>
      </c>
      <c r="G95" s="297">
        <v>0</v>
      </c>
      <c r="H95" s="297">
        <v>0</v>
      </c>
      <c r="I95" s="297">
        <v>0</v>
      </c>
      <c r="J95" s="297">
        <v>0</v>
      </c>
      <c r="L95" s="65"/>
      <c r="M95" s="82"/>
      <c r="N95" s="82"/>
      <c r="O95" s="82"/>
      <c r="P95" s="82"/>
      <c r="Q95" s="80"/>
      <c r="R95" s="67"/>
    </row>
    <row r="96" spans="1:18" ht="11.25" customHeight="1" x14ac:dyDescent="0.2">
      <c r="A96" s="348" t="s">
        <v>492</v>
      </c>
      <c r="B96" s="348"/>
      <c r="C96" s="348"/>
      <c r="D96" s="348"/>
      <c r="E96" s="298">
        <f>SUM(F96:J96,'5.3b'!E96:G96)</f>
        <v>48633</v>
      </c>
      <c r="F96" s="297">
        <v>15375</v>
      </c>
      <c r="G96" s="297">
        <v>0</v>
      </c>
      <c r="H96" s="297">
        <v>0</v>
      </c>
      <c r="I96" s="297">
        <v>0</v>
      </c>
      <c r="J96" s="297">
        <v>0</v>
      </c>
      <c r="L96" s="65"/>
      <c r="M96" s="82"/>
      <c r="N96" s="82"/>
      <c r="O96" s="82"/>
      <c r="P96" s="82"/>
      <c r="Q96" s="80"/>
      <c r="R96" s="67"/>
    </row>
    <row r="97" spans="1:18" ht="11.25" customHeight="1" x14ac:dyDescent="0.2">
      <c r="A97" s="348" t="s">
        <v>493</v>
      </c>
      <c r="B97" s="348"/>
      <c r="C97" s="348"/>
      <c r="D97" s="348"/>
      <c r="E97" s="298">
        <f>SUM(F97:J97,'5.3b'!E97:G97)</f>
        <v>18102</v>
      </c>
      <c r="F97" s="297">
        <v>0</v>
      </c>
      <c r="G97" s="297">
        <v>0</v>
      </c>
      <c r="H97" s="297">
        <v>0</v>
      </c>
      <c r="I97" s="297">
        <v>0</v>
      </c>
      <c r="J97" s="297">
        <v>0</v>
      </c>
      <c r="L97" s="65"/>
      <c r="M97" s="82"/>
      <c r="N97" s="82"/>
      <c r="O97" s="82"/>
      <c r="P97" s="82"/>
      <c r="Q97" s="80"/>
      <c r="R97" s="67"/>
    </row>
    <row r="98" spans="1:18" ht="11.25" customHeight="1" x14ac:dyDescent="0.2">
      <c r="A98" s="348" t="s">
        <v>494</v>
      </c>
      <c r="B98" s="348"/>
      <c r="C98" s="348"/>
      <c r="D98" s="348"/>
      <c r="E98" s="298">
        <f>SUM(F98:J98,'5.3b'!E98:G98)</f>
        <v>3783</v>
      </c>
      <c r="F98" s="297">
        <v>0</v>
      </c>
      <c r="G98" s="297">
        <v>0</v>
      </c>
      <c r="H98" s="297">
        <v>0</v>
      </c>
      <c r="I98" s="297">
        <v>0</v>
      </c>
      <c r="J98" s="297">
        <v>0</v>
      </c>
      <c r="L98" s="65"/>
      <c r="M98" s="82"/>
      <c r="N98" s="82"/>
      <c r="O98" s="82"/>
      <c r="P98" s="82"/>
      <c r="Q98" s="80"/>
      <c r="R98" s="67"/>
    </row>
    <row r="99" spans="1:18" ht="11.25" customHeight="1" x14ac:dyDescent="0.2">
      <c r="A99" s="348" t="s">
        <v>495</v>
      </c>
      <c r="B99" s="348"/>
      <c r="C99" s="348"/>
      <c r="D99" s="348"/>
      <c r="E99" s="298">
        <f>SUM(F99:J99,'5.3b'!E99:G99)</f>
        <v>49369</v>
      </c>
      <c r="F99" s="297">
        <v>15150</v>
      </c>
      <c r="G99" s="297">
        <v>985</v>
      </c>
      <c r="H99" s="297">
        <v>0</v>
      </c>
      <c r="I99" s="297">
        <v>0</v>
      </c>
      <c r="J99" s="297">
        <v>0</v>
      </c>
      <c r="L99" s="65"/>
      <c r="M99" s="82"/>
      <c r="N99" s="82"/>
      <c r="O99" s="82"/>
      <c r="P99" s="82"/>
      <c r="Q99" s="80"/>
      <c r="R99" s="67"/>
    </row>
    <row r="100" spans="1:18" ht="11.25" customHeight="1" x14ac:dyDescent="0.2">
      <c r="A100" s="348" t="s">
        <v>496</v>
      </c>
      <c r="B100" s="348"/>
      <c r="C100" s="348"/>
      <c r="D100" s="348"/>
      <c r="E100" s="298">
        <f>SUM(F100:J100,'5.3b'!E100:G100)</f>
        <v>5538</v>
      </c>
      <c r="F100" s="297">
        <v>0</v>
      </c>
      <c r="G100" s="297">
        <v>0</v>
      </c>
      <c r="H100" s="297">
        <v>0</v>
      </c>
      <c r="I100" s="297">
        <v>0</v>
      </c>
      <c r="J100" s="297">
        <v>0</v>
      </c>
      <c r="L100" s="65"/>
      <c r="M100" s="82"/>
      <c r="N100" s="82"/>
      <c r="O100" s="82"/>
      <c r="P100" s="82"/>
      <c r="Q100" s="80"/>
      <c r="R100" s="67"/>
    </row>
    <row r="101" spans="1:18" ht="11.25" customHeight="1" x14ac:dyDescent="0.2">
      <c r="A101" s="348" t="s">
        <v>497</v>
      </c>
      <c r="B101" s="348"/>
      <c r="C101" s="348"/>
      <c r="D101" s="348"/>
      <c r="E101" s="298">
        <f>SUM(F101:J101,'5.3b'!E101:G101)</f>
        <v>22282</v>
      </c>
      <c r="F101" s="297">
        <v>0</v>
      </c>
      <c r="G101" s="297">
        <v>0</v>
      </c>
      <c r="H101" s="297">
        <v>0</v>
      </c>
      <c r="I101" s="297">
        <v>0</v>
      </c>
      <c r="J101" s="297">
        <v>0</v>
      </c>
      <c r="L101" s="65"/>
      <c r="M101" s="82"/>
      <c r="N101" s="82"/>
      <c r="O101" s="82"/>
      <c r="P101" s="82"/>
      <c r="Q101" s="80"/>
      <c r="R101" s="67"/>
    </row>
    <row r="102" spans="1:18" ht="11.25" customHeight="1" x14ac:dyDescent="0.2">
      <c r="A102" s="348" t="s">
        <v>498</v>
      </c>
      <c r="B102" s="348"/>
      <c r="C102" s="348"/>
      <c r="D102" s="348"/>
      <c r="E102" s="298">
        <f>SUM(F102:J102,'5.3b'!E102:G102)</f>
        <v>8196</v>
      </c>
      <c r="F102" s="297">
        <v>4757</v>
      </c>
      <c r="G102" s="297">
        <v>0</v>
      </c>
      <c r="H102" s="297">
        <v>0</v>
      </c>
      <c r="I102" s="297">
        <v>0</v>
      </c>
      <c r="J102" s="297">
        <v>0</v>
      </c>
      <c r="L102" s="65"/>
      <c r="M102" s="82"/>
      <c r="N102" s="82"/>
      <c r="O102" s="82"/>
      <c r="P102" s="82"/>
      <c r="Q102" s="80"/>
      <c r="R102" s="67"/>
    </row>
    <row r="103" spans="1:18" ht="11.25" customHeight="1" x14ac:dyDescent="0.2">
      <c r="A103" s="348" t="s">
        <v>499</v>
      </c>
      <c r="B103" s="348"/>
      <c r="C103" s="348"/>
      <c r="D103" s="348"/>
      <c r="E103" s="298">
        <f>SUM(F103:J103,'5.3b'!E103:G103)</f>
        <v>18643</v>
      </c>
      <c r="F103" s="297">
        <v>715</v>
      </c>
      <c r="G103" s="297">
        <v>406</v>
      </c>
      <c r="H103" s="297">
        <v>0</v>
      </c>
      <c r="I103" s="297">
        <v>0</v>
      </c>
      <c r="J103" s="297">
        <v>0</v>
      </c>
      <c r="L103" s="65"/>
      <c r="M103" s="82"/>
      <c r="N103" s="82"/>
      <c r="O103" s="82"/>
      <c r="P103" s="82"/>
      <c r="Q103" s="80"/>
      <c r="R103" s="67"/>
    </row>
    <row r="104" spans="1:18" ht="11.25" customHeight="1" x14ac:dyDescent="0.2">
      <c r="A104" s="348" t="s">
        <v>500</v>
      </c>
      <c r="B104" s="348"/>
      <c r="C104" s="348"/>
      <c r="D104" s="348"/>
      <c r="E104" s="298">
        <f>SUM(F104:J104,'5.3b'!E104:G104)</f>
        <v>25068</v>
      </c>
      <c r="F104" s="297">
        <v>0</v>
      </c>
      <c r="G104" s="297">
        <v>2265</v>
      </c>
      <c r="H104" s="297">
        <v>0</v>
      </c>
      <c r="I104" s="297">
        <v>0</v>
      </c>
      <c r="J104" s="297">
        <v>0</v>
      </c>
      <c r="L104" s="65"/>
      <c r="M104" s="82"/>
      <c r="N104" s="82"/>
      <c r="O104" s="82"/>
      <c r="P104" s="82"/>
      <c r="Q104" s="80"/>
      <c r="R104" s="67"/>
    </row>
    <row r="105" spans="1:18" ht="11.25" customHeight="1" x14ac:dyDescent="0.2">
      <c r="A105" s="348" t="s">
        <v>501</v>
      </c>
      <c r="B105" s="348"/>
      <c r="C105" s="348"/>
      <c r="D105" s="348"/>
      <c r="E105" s="298">
        <f>SUM(F105:J105,'5.3b'!E105:G105)</f>
        <v>14929</v>
      </c>
      <c r="F105" s="297">
        <v>0</v>
      </c>
      <c r="G105" s="297">
        <v>0</v>
      </c>
      <c r="H105" s="297">
        <v>0</v>
      </c>
      <c r="I105" s="297">
        <v>0</v>
      </c>
      <c r="J105" s="297">
        <v>0</v>
      </c>
      <c r="L105" s="65"/>
      <c r="M105" s="82"/>
      <c r="N105" s="82"/>
      <c r="O105" s="82"/>
      <c r="P105" s="82"/>
      <c r="Q105" s="80"/>
      <c r="R105" s="67"/>
    </row>
    <row r="106" spans="1:18" ht="11.25" customHeight="1" x14ac:dyDescent="0.2">
      <c r="A106" s="348" t="s">
        <v>502</v>
      </c>
      <c r="B106" s="348"/>
      <c r="C106" s="348"/>
      <c r="D106" s="348"/>
      <c r="E106" s="298">
        <f>SUM(F106:J106,'5.3b'!E106:G106)</f>
        <v>53108</v>
      </c>
      <c r="F106" s="297">
        <v>41574</v>
      </c>
      <c r="G106" s="297">
        <v>0</v>
      </c>
      <c r="H106" s="297">
        <v>0</v>
      </c>
      <c r="I106" s="297">
        <v>0</v>
      </c>
      <c r="J106" s="297">
        <v>0</v>
      </c>
      <c r="L106" s="65"/>
      <c r="M106" s="82"/>
      <c r="N106" s="82"/>
      <c r="O106" s="82"/>
      <c r="P106" s="82"/>
      <c r="Q106" s="80"/>
      <c r="R106" s="67"/>
    </row>
    <row r="107" spans="1:18" ht="11.25" customHeight="1" x14ac:dyDescent="0.2">
      <c r="A107" s="348" t="s">
        <v>503</v>
      </c>
      <c r="B107" s="348"/>
      <c r="C107" s="348"/>
      <c r="D107" s="348"/>
      <c r="E107" s="298">
        <f>SUM(F107:J107,'5.3b'!E107:G107)</f>
        <v>556</v>
      </c>
      <c r="F107" s="297">
        <v>0</v>
      </c>
      <c r="G107" s="297">
        <v>0</v>
      </c>
      <c r="H107" s="297">
        <v>0</v>
      </c>
      <c r="I107" s="297">
        <v>0</v>
      </c>
      <c r="J107" s="297">
        <v>0</v>
      </c>
      <c r="L107" s="65"/>
      <c r="M107" s="82"/>
      <c r="N107" s="82"/>
      <c r="O107" s="82"/>
      <c r="P107" s="82"/>
      <c r="Q107" s="80"/>
      <c r="R107" s="67"/>
    </row>
    <row r="108" spans="1:18" ht="11.25" customHeight="1" x14ac:dyDescent="0.2">
      <c r="A108" s="348" t="s">
        <v>504</v>
      </c>
      <c r="B108" s="348"/>
      <c r="C108" s="348"/>
      <c r="D108" s="348"/>
      <c r="E108" s="298">
        <f>SUM(F108:J108,'5.3b'!E108:G108)</f>
        <v>24926</v>
      </c>
      <c r="F108" s="297">
        <v>0</v>
      </c>
      <c r="G108" s="297">
        <v>0</v>
      </c>
      <c r="H108" s="297">
        <v>0</v>
      </c>
      <c r="I108" s="297">
        <v>0</v>
      </c>
      <c r="J108" s="297">
        <v>0</v>
      </c>
      <c r="L108" s="65"/>
      <c r="M108" s="82"/>
      <c r="N108" s="82"/>
      <c r="O108" s="82"/>
      <c r="P108" s="82"/>
      <c r="Q108" s="80"/>
      <c r="R108" s="67"/>
    </row>
    <row r="109" spans="1:18" ht="11.25" customHeight="1" x14ac:dyDescent="0.2">
      <c r="A109" s="348" t="s">
        <v>505</v>
      </c>
      <c r="B109" s="348"/>
      <c r="C109" s="348"/>
      <c r="D109" s="348"/>
      <c r="E109" s="298">
        <f>SUM(F109:J109,'5.3b'!E109:G109)</f>
        <v>65066</v>
      </c>
      <c r="F109" s="297">
        <v>8999</v>
      </c>
      <c r="G109" s="297">
        <v>4355</v>
      </c>
      <c r="H109" s="297">
        <v>9102</v>
      </c>
      <c r="I109" s="297">
        <v>0</v>
      </c>
      <c r="J109" s="297">
        <v>0</v>
      </c>
      <c r="L109" s="65"/>
      <c r="M109" s="82"/>
      <c r="N109" s="82"/>
      <c r="O109" s="82"/>
      <c r="P109" s="82"/>
      <c r="Q109" s="80"/>
      <c r="R109" s="67"/>
    </row>
    <row r="110" spans="1:18" ht="11.25" customHeight="1" x14ac:dyDescent="0.2">
      <c r="A110" s="348" t="s">
        <v>506</v>
      </c>
      <c r="B110" s="348"/>
      <c r="C110" s="348"/>
      <c r="D110" s="348"/>
      <c r="E110" s="298">
        <f>SUM(F110:J110,'5.3b'!E110:G110)</f>
        <v>1995</v>
      </c>
      <c r="F110" s="297">
        <v>0</v>
      </c>
      <c r="G110" s="297">
        <v>0</v>
      </c>
      <c r="H110" s="297">
        <v>0</v>
      </c>
      <c r="I110" s="297">
        <v>0</v>
      </c>
      <c r="J110" s="297">
        <v>0</v>
      </c>
      <c r="L110" s="65"/>
      <c r="M110" s="82"/>
      <c r="N110" s="82"/>
      <c r="O110" s="82"/>
      <c r="P110" s="82"/>
      <c r="Q110" s="80"/>
      <c r="R110" s="67"/>
    </row>
    <row r="111" spans="1:18" ht="11.25" customHeight="1" x14ac:dyDescent="0.2">
      <c r="A111" s="348" t="s">
        <v>507</v>
      </c>
      <c r="B111" s="348"/>
      <c r="C111" s="348"/>
      <c r="D111" s="348"/>
      <c r="E111" s="298">
        <f>SUM(F111:J111,'5.3b'!E111:G111)</f>
        <v>3387</v>
      </c>
      <c r="F111" s="297">
        <v>0</v>
      </c>
      <c r="G111" s="297">
        <v>0</v>
      </c>
      <c r="H111" s="297">
        <v>0</v>
      </c>
      <c r="I111" s="297">
        <v>0</v>
      </c>
      <c r="J111" s="297">
        <v>0</v>
      </c>
      <c r="L111" s="65"/>
      <c r="M111" s="82"/>
      <c r="N111" s="82"/>
      <c r="O111" s="82"/>
      <c r="P111" s="82"/>
      <c r="Q111" s="80"/>
      <c r="R111" s="67"/>
    </row>
    <row r="112" spans="1:18" ht="11.25" customHeight="1" x14ac:dyDescent="0.2">
      <c r="A112" s="348" t="s">
        <v>508</v>
      </c>
      <c r="B112" s="348"/>
      <c r="C112" s="348"/>
      <c r="D112" s="348"/>
      <c r="E112" s="298">
        <f>SUM(F112:J112,'5.3b'!E112:G112)</f>
        <v>25613</v>
      </c>
      <c r="F112" s="297">
        <v>15109</v>
      </c>
      <c r="G112" s="297">
        <v>4129</v>
      </c>
      <c r="H112" s="297">
        <v>0</v>
      </c>
      <c r="I112" s="297">
        <v>0</v>
      </c>
      <c r="J112" s="297">
        <v>0</v>
      </c>
      <c r="L112" s="65"/>
      <c r="M112" s="82"/>
      <c r="N112" s="82"/>
      <c r="O112" s="82"/>
      <c r="P112" s="82"/>
      <c r="Q112" s="80"/>
      <c r="R112" s="67"/>
    </row>
    <row r="113" spans="1:18" ht="11.25" customHeight="1" x14ac:dyDescent="0.2">
      <c r="A113" s="348" t="s">
        <v>509</v>
      </c>
      <c r="B113" s="348"/>
      <c r="C113" s="348"/>
      <c r="D113" s="348"/>
      <c r="E113" s="298">
        <f>SUM(F113:J113,'5.3b'!E113:G113)</f>
        <v>5612</v>
      </c>
      <c r="F113" s="297">
        <v>0</v>
      </c>
      <c r="G113" s="297">
        <v>0</v>
      </c>
      <c r="H113" s="297">
        <v>0</v>
      </c>
      <c r="I113" s="297">
        <v>0</v>
      </c>
      <c r="J113" s="297">
        <v>0</v>
      </c>
      <c r="L113" s="65"/>
      <c r="M113" s="82"/>
      <c r="N113" s="82"/>
      <c r="O113" s="82"/>
      <c r="P113" s="82"/>
      <c r="Q113" s="80"/>
      <c r="R113" s="67"/>
    </row>
    <row r="114" spans="1:18" ht="11.25" customHeight="1" x14ac:dyDescent="0.2">
      <c r="A114" s="348" t="s">
        <v>510</v>
      </c>
      <c r="B114" s="348"/>
      <c r="C114" s="348"/>
      <c r="D114" s="348"/>
      <c r="E114" s="298">
        <f>SUM(F114:J114,'5.3b'!E114:G114)</f>
        <v>3096</v>
      </c>
      <c r="F114" s="297">
        <v>0</v>
      </c>
      <c r="G114" s="297">
        <v>0</v>
      </c>
      <c r="H114" s="297">
        <v>0</v>
      </c>
      <c r="I114" s="297">
        <v>0</v>
      </c>
      <c r="J114" s="297">
        <v>0</v>
      </c>
      <c r="L114" s="65"/>
      <c r="M114" s="82"/>
      <c r="N114" s="82"/>
      <c r="O114" s="82"/>
      <c r="P114" s="82"/>
      <c r="Q114" s="80"/>
      <c r="R114" s="67"/>
    </row>
    <row r="115" spans="1:18" ht="11.25" customHeight="1" x14ac:dyDescent="0.2">
      <c r="A115" s="348" t="s">
        <v>511</v>
      </c>
      <c r="B115" s="348"/>
      <c r="C115" s="348"/>
      <c r="D115" s="348"/>
      <c r="E115" s="298">
        <f>SUM(F115:J115,'5.3b'!E115:G115)</f>
        <v>10989</v>
      </c>
      <c r="F115" s="297">
        <v>0</v>
      </c>
      <c r="G115" s="297">
        <v>0</v>
      </c>
      <c r="H115" s="297">
        <v>0</v>
      </c>
      <c r="I115" s="297">
        <v>0</v>
      </c>
      <c r="J115" s="297">
        <v>0</v>
      </c>
      <c r="L115" s="65"/>
      <c r="M115" s="82"/>
      <c r="N115" s="82"/>
      <c r="O115" s="82"/>
      <c r="P115" s="82"/>
      <c r="Q115" s="80"/>
      <c r="R115" s="67"/>
    </row>
    <row r="116" spans="1:18" ht="11.25" customHeight="1" x14ac:dyDescent="0.2">
      <c r="A116" s="348" t="s">
        <v>512</v>
      </c>
      <c r="B116" s="348"/>
      <c r="C116" s="348"/>
      <c r="D116" s="348"/>
      <c r="E116" s="298">
        <f>SUM(F116:J116,'5.3b'!E116:G116)</f>
        <v>21366</v>
      </c>
      <c r="F116" s="297">
        <v>10741</v>
      </c>
      <c r="G116" s="297">
        <v>0</v>
      </c>
      <c r="H116" s="297">
        <v>0</v>
      </c>
      <c r="I116" s="297">
        <v>0</v>
      </c>
      <c r="J116" s="297">
        <v>0</v>
      </c>
      <c r="L116" s="65"/>
      <c r="M116" s="82"/>
      <c r="N116" s="82"/>
      <c r="O116" s="82"/>
      <c r="P116" s="82"/>
      <c r="Q116" s="80"/>
      <c r="R116" s="67"/>
    </row>
    <row r="117" spans="1:18" ht="11.25" customHeight="1" x14ac:dyDescent="0.2">
      <c r="A117" s="348" t="s">
        <v>513</v>
      </c>
      <c r="B117" s="348"/>
      <c r="C117" s="348"/>
      <c r="D117" s="348"/>
      <c r="E117" s="298">
        <f>SUM(F117:J117,'5.3b'!E117:G117)</f>
        <v>18638</v>
      </c>
      <c r="F117" s="297">
        <v>0</v>
      </c>
      <c r="G117" s="297">
        <v>0</v>
      </c>
      <c r="H117" s="297">
        <v>0</v>
      </c>
      <c r="I117" s="297">
        <v>0</v>
      </c>
      <c r="J117" s="297">
        <v>0</v>
      </c>
      <c r="L117" s="65"/>
      <c r="M117" s="82"/>
      <c r="N117" s="82"/>
      <c r="O117" s="82"/>
      <c r="P117" s="82"/>
      <c r="Q117" s="80"/>
      <c r="R117" s="67"/>
    </row>
    <row r="118" spans="1:18" ht="11.25" customHeight="1" x14ac:dyDescent="0.2">
      <c r="A118" s="348" t="s">
        <v>514</v>
      </c>
      <c r="B118" s="348"/>
      <c r="C118" s="348"/>
      <c r="D118" s="348"/>
      <c r="E118" s="298">
        <f>SUM(F118:J118,'5.3b'!E118:G118)</f>
        <v>92443</v>
      </c>
      <c r="F118" s="297">
        <v>46532</v>
      </c>
      <c r="G118" s="297">
        <v>6193</v>
      </c>
      <c r="H118" s="297">
        <v>0</v>
      </c>
      <c r="I118" s="297">
        <v>3560</v>
      </c>
      <c r="J118" s="297">
        <v>0</v>
      </c>
      <c r="L118" s="65"/>
      <c r="M118" s="82"/>
      <c r="N118" s="82"/>
      <c r="O118" s="82"/>
      <c r="P118" s="82"/>
      <c r="Q118" s="80"/>
      <c r="R118" s="67"/>
    </row>
    <row r="119" spans="1:18" ht="11.25" customHeight="1" x14ac:dyDescent="0.2">
      <c r="A119" s="348" t="s">
        <v>515</v>
      </c>
      <c r="B119" s="348"/>
      <c r="C119" s="348"/>
      <c r="D119" s="348"/>
      <c r="E119" s="298">
        <f>SUM(F119:J119,'5.3b'!E119:G119)</f>
        <v>9405</v>
      </c>
      <c r="F119" s="297">
        <v>0</v>
      </c>
      <c r="G119" s="297">
        <v>0</v>
      </c>
      <c r="H119" s="297">
        <v>0</v>
      </c>
      <c r="I119" s="297">
        <v>0</v>
      </c>
      <c r="J119" s="297">
        <v>0</v>
      </c>
      <c r="L119" s="65"/>
      <c r="M119" s="82"/>
      <c r="N119" s="82"/>
      <c r="O119" s="82"/>
      <c r="P119" s="82"/>
      <c r="Q119" s="80"/>
      <c r="R119" s="67"/>
    </row>
    <row r="120" spans="1:18" ht="11.25" customHeight="1" x14ac:dyDescent="0.2">
      <c r="A120" s="348" t="s">
        <v>516</v>
      </c>
      <c r="B120" s="348"/>
      <c r="C120" s="348"/>
      <c r="D120" s="348"/>
      <c r="E120" s="298">
        <f>SUM(F120:J120,'5.3b'!E120:G120)</f>
        <v>18816</v>
      </c>
      <c r="F120" s="297">
        <v>0</v>
      </c>
      <c r="G120" s="297">
        <v>0</v>
      </c>
      <c r="H120" s="297">
        <v>0</v>
      </c>
      <c r="I120" s="297">
        <v>0</v>
      </c>
      <c r="J120" s="297">
        <v>0</v>
      </c>
      <c r="L120" s="65"/>
      <c r="M120" s="82"/>
      <c r="N120" s="82"/>
      <c r="O120" s="82"/>
      <c r="P120" s="82"/>
      <c r="Q120" s="80"/>
      <c r="R120" s="67"/>
    </row>
    <row r="121" spans="1:18" ht="11.25" customHeight="1" x14ac:dyDescent="0.2">
      <c r="A121" s="348" t="s">
        <v>517</v>
      </c>
      <c r="B121" s="348"/>
      <c r="C121" s="348"/>
      <c r="D121" s="348"/>
      <c r="E121" s="298">
        <f>SUM(F121:J121,'5.3b'!E121:G121)</f>
        <v>22468</v>
      </c>
      <c r="F121" s="297">
        <v>1651</v>
      </c>
      <c r="G121" s="297">
        <v>420</v>
      </c>
      <c r="H121" s="297">
        <v>0</v>
      </c>
      <c r="I121" s="297">
        <v>0</v>
      </c>
      <c r="J121" s="297">
        <v>0</v>
      </c>
      <c r="L121" s="65"/>
      <c r="M121" s="82"/>
      <c r="N121" s="82"/>
      <c r="O121" s="82"/>
      <c r="P121" s="82"/>
      <c r="Q121" s="80"/>
      <c r="R121" s="67"/>
    </row>
    <row r="122" spans="1:18" ht="11.25" customHeight="1" x14ac:dyDescent="0.2">
      <c r="A122" s="348" t="s">
        <v>518</v>
      </c>
      <c r="B122" s="348"/>
      <c r="C122" s="348"/>
      <c r="D122" s="348"/>
      <c r="E122" s="298">
        <f>SUM(F122:J122,'5.3b'!E122:G122)</f>
        <v>1275</v>
      </c>
      <c r="F122" s="297">
        <v>0</v>
      </c>
      <c r="G122" s="297">
        <v>0</v>
      </c>
      <c r="H122" s="297">
        <v>0</v>
      </c>
      <c r="I122" s="297">
        <v>0</v>
      </c>
      <c r="J122" s="297">
        <v>0</v>
      </c>
      <c r="L122" s="65"/>
      <c r="M122" s="82"/>
      <c r="N122" s="82"/>
      <c r="O122" s="82"/>
      <c r="P122" s="82"/>
      <c r="Q122" s="80"/>
      <c r="R122" s="67"/>
    </row>
    <row r="123" spans="1:18" ht="11.25" customHeight="1" x14ac:dyDescent="0.2">
      <c r="A123" s="348" t="s">
        <v>519</v>
      </c>
      <c r="B123" s="348"/>
      <c r="C123" s="348"/>
      <c r="D123" s="348"/>
      <c r="E123" s="298">
        <f>SUM(F123:J123,'5.3b'!E123:G123)</f>
        <v>200980</v>
      </c>
      <c r="F123" s="297">
        <v>60437</v>
      </c>
      <c r="G123" s="297">
        <v>22639</v>
      </c>
      <c r="H123" s="297">
        <v>47678</v>
      </c>
      <c r="I123" s="297">
        <v>0</v>
      </c>
      <c r="J123" s="297">
        <v>0</v>
      </c>
      <c r="L123" s="65"/>
      <c r="M123" s="82"/>
      <c r="N123" s="82"/>
      <c r="O123" s="82"/>
      <c r="P123" s="82"/>
      <c r="Q123" s="80"/>
      <c r="R123" s="67"/>
    </row>
    <row r="124" spans="1:18" x14ac:dyDescent="0.2">
      <c r="A124" s="348" t="s">
        <v>520</v>
      </c>
      <c r="B124" s="348"/>
      <c r="C124" s="348"/>
      <c r="D124" s="348"/>
      <c r="E124" s="298">
        <f>SUM(F124:J124,'5.3b'!E124:G124)</f>
        <v>52512</v>
      </c>
      <c r="F124" s="297">
        <v>5270</v>
      </c>
      <c r="G124" s="297">
        <v>1148</v>
      </c>
      <c r="H124" s="297">
        <v>0</v>
      </c>
      <c r="I124" s="297">
        <v>0</v>
      </c>
      <c r="J124" s="297">
        <v>0</v>
      </c>
      <c r="L124" s="65"/>
      <c r="M124" s="82"/>
      <c r="N124" s="82"/>
      <c r="O124" s="82"/>
      <c r="P124" s="82"/>
      <c r="Q124" s="80"/>
      <c r="R124" s="67"/>
    </row>
    <row r="125" spans="1:18" ht="11.25" customHeight="1" x14ac:dyDescent="0.2">
      <c r="A125" s="348" t="s">
        <v>521</v>
      </c>
      <c r="B125" s="348"/>
      <c r="C125" s="348"/>
      <c r="D125" s="348"/>
      <c r="E125" s="298">
        <f>SUM(F125:J125,'5.3b'!E125:G125)</f>
        <v>11479</v>
      </c>
      <c r="F125" s="297">
        <v>0</v>
      </c>
      <c r="G125" s="297">
        <v>0</v>
      </c>
      <c r="H125" s="297">
        <v>0</v>
      </c>
      <c r="I125" s="297">
        <v>0</v>
      </c>
      <c r="J125" s="297">
        <v>0</v>
      </c>
      <c r="L125" s="65"/>
      <c r="M125" s="82"/>
      <c r="N125" s="82"/>
      <c r="O125" s="82"/>
      <c r="P125" s="82"/>
      <c r="Q125" s="80"/>
      <c r="R125" s="67"/>
    </row>
    <row r="126" spans="1:18" ht="11.25" customHeight="1" x14ac:dyDescent="0.2">
      <c r="A126" s="348" t="s">
        <v>522</v>
      </c>
      <c r="B126" s="348"/>
      <c r="C126" s="348"/>
      <c r="D126" s="348"/>
      <c r="E126" s="298">
        <f>SUM(F126:J126,'5.3b'!E126:G126)</f>
        <v>18920</v>
      </c>
      <c r="F126" s="297">
        <v>0</v>
      </c>
      <c r="G126" s="297">
        <v>0</v>
      </c>
      <c r="H126" s="297">
        <v>2997</v>
      </c>
      <c r="I126" s="297">
        <v>0</v>
      </c>
      <c r="J126" s="297">
        <v>0</v>
      </c>
      <c r="L126" s="65"/>
      <c r="M126" s="82"/>
      <c r="N126" s="82"/>
      <c r="O126" s="82"/>
      <c r="P126" s="82"/>
      <c r="Q126" s="80"/>
      <c r="R126" s="67"/>
    </row>
    <row r="127" spans="1:18" ht="22.5" customHeight="1" x14ac:dyDescent="0.2">
      <c r="A127" s="347" t="s">
        <v>523</v>
      </c>
      <c r="B127" s="348"/>
      <c r="C127" s="348"/>
      <c r="D127" s="348"/>
      <c r="E127" s="298">
        <f>SUM(F127:J127,'5.3b'!E127:G127)</f>
        <v>32030</v>
      </c>
      <c r="F127" s="297">
        <v>0</v>
      </c>
      <c r="G127" s="297">
        <v>0</v>
      </c>
      <c r="H127" s="297">
        <v>22143</v>
      </c>
      <c r="I127" s="297">
        <v>0</v>
      </c>
      <c r="J127" s="297">
        <v>0</v>
      </c>
      <c r="L127" s="65"/>
      <c r="M127" s="83"/>
      <c r="N127" s="82"/>
      <c r="O127" s="82"/>
      <c r="P127" s="82"/>
      <c r="Q127" s="80"/>
      <c r="R127" s="67"/>
    </row>
    <row r="128" spans="1:18" ht="11.25" customHeight="1" x14ac:dyDescent="0.2">
      <c r="A128" s="348" t="s">
        <v>524</v>
      </c>
      <c r="B128" s="348"/>
      <c r="C128" s="348"/>
      <c r="D128" s="348"/>
      <c r="E128" s="298">
        <f>SUM(F128:J128,'5.3b'!E128:G128)</f>
        <v>18618</v>
      </c>
      <c r="F128" s="297">
        <v>0</v>
      </c>
      <c r="G128" s="297">
        <v>0</v>
      </c>
      <c r="H128" s="297">
        <v>0</v>
      </c>
      <c r="I128" s="297">
        <v>0</v>
      </c>
      <c r="J128" s="297">
        <v>0</v>
      </c>
      <c r="L128" s="65"/>
      <c r="M128" s="82"/>
      <c r="N128" s="82"/>
      <c r="O128" s="82"/>
      <c r="P128" s="82"/>
      <c r="Q128" s="80"/>
      <c r="R128" s="67"/>
    </row>
    <row r="129" spans="1:18" ht="11.25" customHeight="1" x14ac:dyDescent="0.2">
      <c r="A129" s="348" t="s">
        <v>525</v>
      </c>
      <c r="B129" s="348"/>
      <c r="C129" s="348"/>
      <c r="D129" s="348"/>
      <c r="E129" s="298">
        <f>SUM(F129:J129,'5.3b'!E129:G129)</f>
        <v>4432</v>
      </c>
      <c r="F129" s="297">
        <v>0</v>
      </c>
      <c r="G129" s="297">
        <v>0</v>
      </c>
      <c r="H129" s="297">
        <v>0</v>
      </c>
      <c r="I129" s="297">
        <v>0</v>
      </c>
      <c r="J129" s="297">
        <v>0</v>
      </c>
      <c r="L129" s="65"/>
      <c r="M129" s="82"/>
      <c r="N129" s="82"/>
      <c r="O129" s="82"/>
      <c r="P129" s="82"/>
      <c r="Q129" s="80"/>
      <c r="R129" s="67"/>
    </row>
    <row r="130" spans="1:18" ht="11.25" customHeight="1" x14ac:dyDescent="0.2">
      <c r="A130" s="348" t="s">
        <v>526</v>
      </c>
      <c r="B130" s="348"/>
      <c r="C130" s="348"/>
      <c r="D130" s="348"/>
      <c r="E130" s="298">
        <f>SUM(F130:J130,'5.3b'!E130:G130)</f>
        <v>33395</v>
      </c>
      <c r="F130" s="297">
        <v>6340</v>
      </c>
      <c r="G130" s="297">
        <v>12479</v>
      </c>
      <c r="H130" s="297">
        <v>0</v>
      </c>
      <c r="I130" s="297">
        <v>0</v>
      </c>
      <c r="J130" s="297">
        <v>0</v>
      </c>
      <c r="L130" s="65"/>
      <c r="M130" s="82"/>
      <c r="N130" s="82"/>
      <c r="O130" s="82"/>
      <c r="P130" s="82"/>
      <c r="Q130" s="80"/>
      <c r="R130" s="67"/>
    </row>
    <row r="131" spans="1:18" ht="11.25" customHeight="1" x14ac:dyDescent="0.2">
      <c r="A131" s="348" t="s">
        <v>527</v>
      </c>
      <c r="B131" s="348"/>
      <c r="C131" s="348"/>
      <c r="D131" s="348"/>
      <c r="E131" s="298">
        <f>SUM(F131:J131,'5.3b'!E131:G131)</f>
        <v>8985</v>
      </c>
      <c r="F131" s="297">
        <v>0</v>
      </c>
      <c r="G131" s="297">
        <v>212</v>
      </c>
      <c r="H131" s="297">
        <v>0</v>
      </c>
      <c r="I131" s="297">
        <v>0</v>
      </c>
      <c r="J131" s="297">
        <v>0</v>
      </c>
      <c r="L131" s="65"/>
      <c r="M131" s="82"/>
      <c r="N131" s="82"/>
      <c r="O131" s="82"/>
      <c r="P131" s="82"/>
      <c r="Q131" s="80"/>
      <c r="R131" s="67"/>
    </row>
    <row r="132" spans="1:18" ht="11.25" customHeight="1" x14ac:dyDescent="0.2">
      <c r="A132" s="348" t="s">
        <v>528</v>
      </c>
      <c r="B132" s="348"/>
      <c r="C132" s="348"/>
      <c r="D132" s="348"/>
      <c r="E132" s="298">
        <f>SUM(F132:J132,'5.3b'!E132:G132)</f>
        <v>33347</v>
      </c>
      <c r="F132" s="297">
        <v>15056</v>
      </c>
      <c r="G132" s="297">
        <v>159</v>
      </c>
      <c r="H132" s="297">
        <v>1420</v>
      </c>
      <c r="I132" s="297">
        <v>0</v>
      </c>
      <c r="J132" s="297">
        <v>0</v>
      </c>
      <c r="L132" s="65"/>
      <c r="M132" s="82"/>
      <c r="N132" s="82"/>
      <c r="O132" s="82"/>
      <c r="P132" s="82"/>
      <c r="Q132" s="80"/>
      <c r="R132" s="67"/>
    </row>
    <row r="133" spans="1:18" ht="11.25" customHeight="1" x14ac:dyDescent="0.2">
      <c r="A133" s="348" t="s">
        <v>529</v>
      </c>
      <c r="B133" s="348"/>
      <c r="C133" s="348"/>
      <c r="D133" s="348"/>
      <c r="E133" s="298">
        <f>SUM(F133:J133,'5.3b'!E133:G133)</f>
        <v>12364</v>
      </c>
      <c r="F133" s="297">
        <v>0</v>
      </c>
      <c r="G133" s="297">
        <v>0</v>
      </c>
      <c r="H133" s="297">
        <v>0</v>
      </c>
      <c r="I133" s="297">
        <v>0</v>
      </c>
      <c r="J133" s="297">
        <v>0</v>
      </c>
      <c r="L133" s="65"/>
      <c r="M133" s="82"/>
      <c r="N133" s="82"/>
      <c r="O133" s="82"/>
      <c r="P133" s="82"/>
      <c r="Q133" s="80"/>
      <c r="R133" s="67"/>
    </row>
    <row r="134" spans="1:18" ht="11.25" customHeight="1" x14ac:dyDescent="0.2">
      <c r="A134" s="348" t="s">
        <v>530</v>
      </c>
      <c r="B134" s="348"/>
      <c r="C134" s="348"/>
      <c r="D134" s="348"/>
      <c r="E134" s="298">
        <f>SUM(F134:J134,'5.3b'!E134:G134)</f>
        <v>23903</v>
      </c>
      <c r="F134" s="297">
        <v>10141</v>
      </c>
      <c r="G134" s="297">
        <v>0</v>
      </c>
      <c r="H134" s="297">
        <v>0</v>
      </c>
      <c r="I134" s="297">
        <v>0</v>
      </c>
      <c r="J134" s="297">
        <v>0</v>
      </c>
      <c r="L134" s="65"/>
      <c r="M134" s="82"/>
      <c r="N134" s="82"/>
      <c r="O134" s="82"/>
      <c r="P134" s="82"/>
      <c r="Q134" s="80"/>
      <c r="R134" s="67"/>
    </row>
    <row r="135" spans="1:18" ht="11.25" customHeight="1" x14ac:dyDescent="0.2">
      <c r="A135" s="348" t="s">
        <v>531</v>
      </c>
      <c r="B135" s="348"/>
      <c r="C135" s="348"/>
      <c r="D135" s="348"/>
      <c r="E135" s="298">
        <f>SUM(F135:J135,'5.3b'!E135:G135)</f>
        <v>160960</v>
      </c>
      <c r="F135" s="297">
        <v>110018</v>
      </c>
      <c r="G135" s="297">
        <v>24679</v>
      </c>
      <c r="H135" s="297">
        <v>0</v>
      </c>
      <c r="I135" s="297">
        <v>0</v>
      </c>
      <c r="J135" s="297">
        <v>0</v>
      </c>
      <c r="L135" s="65"/>
      <c r="M135" s="82"/>
      <c r="N135" s="82"/>
      <c r="O135" s="82"/>
      <c r="P135" s="82"/>
      <c r="Q135" s="80"/>
      <c r="R135" s="67"/>
    </row>
    <row r="136" spans="1:18" ht="11.25" customHeight="1" x14ac:dyDescent="0.2">
      <c r="A136" s="348" t="s">
        <v>532</v>
      </c>
      <c r="B136" s="348"/>
      <c r="C136" s="348"/>
      <c r="D136" s="348"/>
      <c r="E136" s="298">
        <f>SUM(F136:J136,'5.3b'!E136:G136)</f>
        <v>2782</v>
      </c>
      <c r="F136" s="297">
        <v>1223</v>
      </c>
      <c r="G136" s="297">
        <v>0</v>
      </c>
      <c r="H136" s="297">
        <v>0</v>
      </c>
      <c r="I136" s="297">
        <v>0</v>
      </c>
      <c r="J136" s="297">
        <v>0</v>
      </c>
      <c r="L136" s="65"/>
      <c r="M136" s="82"/>
      <c r="N136" s="82"/>
      <c r="O136" s="82"/>
      <c r="P136" s="82"/>
      <c r="Q136" s="80"/>
      <c r="R136" s="67"/>
    </row>
    <row r="137" spans="1:18" ht="11.25" customHeight="1" x14ac:dyDescent="0.2">
      <c r="A137" s="348" t="s">
        <v>533</v>
      </c>
      <c r="B137" s="348"/>
      <c r="C137" s="348"/>
      <c r="D137" s="348"/>
      <c r="E137" s="298">
        <f>SUM(F137:J137,'5.3b'!E137:G137)</f>
        <v>4638</v>
      </c>
      <c r="F137" s="297">
        <v>0</v>
      </c>
      <c r="G137" s="297">
        <v>0</v>
      </c>
      <c r="H137" s="297">
        <v>0</v>
      </c>
      <c r="I137" s="297">
        <v>0</v>
      </c>
      <c r="J137" s="297">
        <v>0</v>
      </c>
      <c r="L137" s="65"/>
      <c r="M137" s="82"/>
      <c r="N137" s="82"/>
      <c r="O137" s="82"/>
      <c r="P137" s="82"/>
      <c r="Q137" s="80"/>
      <c r="R137" s="67"/>
    </row>
    <row r="138" spans="1:18" ht="11.25" customHeight="1" x14ac:dyDescent="0.2">
      <c r="A138" s="348" t="s">
        <v>534</v>
      </c>
      <c r="B138" s="348"/>
      <c r="C138" s="348"/>
      <c r="D138" s="348"/>
      <c r="E138" s="298">
        <f>SUM(F138:J138,'5.3b'!E138:G138)</f>
        <v>12233</v>
      </c>
      <c r="F138" s="297">
        <v>0</v>
      </c>
      <c r="G138" s="297">
        <v>757</v>
      </c>
      <c r="H138" s="297">
        <v>0</v>
      </c>
      <c r="I138" s="297">
        <v>0</v>
      </c>
      <c r="J138" s="297">
        <v>0</v>
      </c>
      <c r="L138" s="65"/>
      <c r="M138" s="82"/>
      <c r="N138" s="82"/>
      <c r="O138" s="82"/>
      <c r="P138" s="82"/>
      <c r="Q138" s="80"/>
      <c r="R138" s="67"/>
    </row>
    <row r="139" spans="1:18" ht="11.25" customHeight="1" x14ac:dyDescent="0.2">
      <c r="A139" s="348" t="s">
        <v>535</v>
      </c>
      <c r="B139" s="348"/>
      <c r="C139" s="348"/>
      <c r="D139" s="348"/>
      <c r="E139" s="298">
        <f>SUM(F139:J139,'5.3b'!E139:G139)</f>
        <v>11270</v>
      </c>
      <c r="F139" s="297">
        <v>0</v>
      </c>
      <c r="G139" s="297">
        <v>0</v>
      </c>
      <c r="H139" s="297">
        <v>0</v>
      </c>
      <c r="I139" s="297">
        <v>0</v>
      </c>
      <c r="J139" s="297">
        <v>0</v>
      </c>
      <c r="L139" s="65"/>
      <c r="M139" s="82"/>
      <c r="N139" s="82"/>
      <c r="O139" s="82"/>
      <c r="P139" s="82"/>
      <c r="Q139" s="80"/>
      <c r="R139" s="67"/>
    </row>
    <row r="140" spans="1:18" ht="11.25" customHeight="1" x14ac:dyDescent="0.2">
      <c r="A140" s="348" t="s">
        <v>536</v>
      </c>
      <c r="B140" s="348"/>
      <c r="C140" s="348"/>
      <c r="D140" s="348"/>
      <c r="E140" s="298">
        <f>SUM(F140:J140,'5.3b'!E140:G140)</f>
        <v>78942</v>
      </c>
      <c r="F140" s="297">
        <v>26734</v>
      </c>
      <c r="G140" s="297">
        <v>9122</v>
      </c>
      <c r="H140" s="297">
        <v>2137</v>
      </c>
      <c r="I140" s="297">
        <v>0</v>
      </c>
      <c r="J140" s="297">
        <v>0</v>
      </c>
      <c r="L140" s="65"/>
      <c r="M140" s="82"/>
      <c r="N140" s="82"/>
      <c r="O140" s="82"/>
      <c r="P140" s="82"/>
      <c r="Q140" s="80"/>
      <c r="R140" s="67"/>
    </row>
    <row r="141" spans="1:18" ht="11.25" customHeight="1" x14ac:dyDescent="0.2">
      <c r="A141" s="348" t="s">
        <v>537</v>
      </c>
      <c r="B141" s="348"/>
      <c r="C141" s="348"/>
      <c r="D141" s="348"/>
      <c r="E141" s="298">
        <f>SUM(F141:J141,'5.3b'!E141:G141)</f>
        <v>151859</v>
      </c>
      <c r="F141" s="297">
        <v>18863</v>
      </c>
      <c r="G141" s="297">
        <v>4772</v>
      </c>
      <c r="H141" s="297">
        <v>2245</v>
      </c>
      <c r="I141" s="297">
        <v>0</v>
      </c>
      <c r="J141" s="297">
        <v>0</v>
      </c>
      <c r="L141" s="65"/>
      <c r="M141" s="82"/>
      <c r="N141" s="82"/>
      <c r="O141" s="82"/>
      <c r="P141" s="82"/>
      <c r="Q141" s="80"/>
      <c r="R141" s="67"/>
    </row>
    <row r="142" spans="1:18" ht="11.25" customHeight="1" x14ac:dyDescent="0.2">
      <c r="A142" s="348" t="s">
        <v>538</v>
      </c>
      <c r="B142" s="348"/>
      <c r="C142" s="348"/>
      <c r="D142" s="348"/>
      <c r="E142" s="298">
        <f>SUM(F142:J142,'5.3b'!E142:G142)</f>
        <v>29783</v>
      </c>
      <c r="F142" s="297">
        <v>16345</v>
      </c>
      <c r="G142" s="297">
        <v>371</v>
      </c>
      <c r="H142" s="297">
        <v>0</v>
      </c>
      <c r="I142" s="297">
        <v>0</v>
      </c>
      <c r="J142" s="297">
        <v>0</v>
      </c>
      <c r="L142" s="65"/>
      <c r="M142" s="82"/>
      <c r="N142" s="82"/>
      <c r="O142" s="82"/>
      <c r="P142" s="82"/>
      <c r="Q142" s="80"/>
      <c r="R142" s="67"/>
    </row>
    <row r="143" spans="1:18" ht="11.25" customHeight="1" x14ac:dyDescent="0.2">
      <c r="A143" s="348" t="s">
        <v>539</v>
      </c>
      <c r="B143" s="348"/>
      <c r="C143" s="348"/>
      <c r="D143" s="348"/>
      <c r="E143" s="298">
        <f>SUM(F143:J143,'5.3b'!E143:G143)</f>
        <v>20625</v>
      </c>
      <c r="F143" s="297">
        <v>8072</v>
      </c>
      <c r="G143" s="297">
        <v>0</v>
      </c>
      <c r="H143" s="297">
        <v>0</v>
      </c>
      <c r="I143" s="297">
        <v>0</v>
      </c>
      <c r="J143" s="297">
        <v>0</v>
      </c>
      <c r="L143" s="65"/>
      <c r="M143" s="82"/>
      <c r="N143" s="82"/>
      <c r="O143" s="82"/>
      <c r="P143" s="82"/>
      <c r="Q143" s="80"/>
      <c r="R143" s="67"/>
    </row>
    <row r="144" spans="1:18" ht="11.25" customHeight="1" x14ac:dyDescent="0.2">
      <c r="A144" s="348" t="s">
        <v>540</v>
      </c>
      <c r="B144" s="348"/>
      <c r="C144" s="348"/>
      <c r="D144" s="348"/>
      <c r="E144" s="298">
        <f>SUM(F144:J144,'5.3b'!E144:G144)</f>
        <v>67449</v>
      </c>
      <c r="F144" s="297">
        <v>17173</v>
      </c>
      <c r="G144" s="297">
        <v>4748</v>
      </c>
      <c r="H144" s="297">
        <v>0</v>
      </c>
      <c r="I144" s="297">
        <v>1140</v>
      </c>
      <c r="J144" s="297">
        <v>0</v>
      </c>
      <c r="L144" s="65"/>
      <c r="M144" s="82"/>
      <c r="N144" s="82"/>
      <c r="O144" s="82"/>
      <c r="P144" s="82"/>
      <c r="Q144" s="80"/>
      <c r="R144" s="67"/>
    </row>
    <row r="145" spans="1:18" ht="11.25" customHeight="1" x14ac:dyDescent="0.2">
      <c r="A145" s="348" t="s">
        <v>541</v>
      </c>
      <c r="B145" s="348"/>
      <c r="C145" s="348"/>
      <c r="D145" s="348"/>
      <c r="E145" s="298">
        <f>SUM(F145:J145,'5.3b'!E145:G145)</f>
        <v>15085</v>
      </c>
      <c r="F145" s="297">
        <v>1950</v>
      </c>
      <c r="G145" s="297">
        <v>241</v>
      </c>
      <c r="H145" s="297">
        <v>0</v>
      </c>
      <c r="I145" s="297">
        <v>0</v>
      </c>
      <c r="J145" s="297">
        <v>0</v>
      </c>
      <c r="L145" s="65"/>
      <c r="M145" s="82"/>
      <c r="N145" s="82"/>
      <c r="O145" s="82"/>
      <c r="P145" s="82"/>
      <c r="Q145" s="80"/>
      <c r="R145" s="67"/>
    </row>
    <row r="146" spans="1:18" ht="11.25" customHeight="1" x14ac:dyDescent="0.2">
      <c r="A146" s="348" t="s">
        <v>542</v>
      </c>
      <c r="B146" s="348"/>
      <c r="C146" s="348"/>
      <c r="D146" s="348"/>
      <c r="E146" s="298">
        <f>SUM(F146:J146,'5.3b'!E146:G146)</f>
        <v>33960</v>
      </c>
      <c r="F146" s="297">
        <v>0</v>
      </c>
      <c r="G146" s="297">
        <v>1179</v>
      </c>
      <c r="H146" s="297">
        <v>0</v>
      </c>
      <c r="I146" s="297">
        <v>0</v>
      </c>
      <c r="J146" s="297">
        <v>0</v>
      </c>
      <c r="L146" s="65"/>
      <c r="M146" s="82"/>
      <c r="N146" s="82"/>
      <c r="O146" s="82"/>
      <c r="P146" s="82"/>
      <c r="Q146" s="80"/>
      <c r="R146" s="67"/>
    </row>
    <row r="147" spans="1:18" ht="11.25" customHeight="1" x14ac:dyDescent="0.2">
      <c r="A147" s="348" t="s">
        <v>543</v>
      </c>
      <c r="B147" s="348"/>
      <c r="C147" s="348"/>
      <c r="D147" s="348"/>
      <c r="E147" s="298">
        <f>SUM(F147:J147,'5.3b'!E147:G147)</f>
        <v>237379</v>
      </c>
      <c r="F147" s="297">
        <v>134657</v>
      </c>
      <c r="G147" s="297">
        <v>5001</v>
      </c>
      <c r="H147" s="297">
        <v>48458</v>
      </c>
      <c r="I147" s="297">
        <v>0</v>
      </c>
      <c r="J147" s="297">
        <v>0</v>
      </c>
      <c r="L147" s="65"/>
      <c r="M147" s="82"/>
      <c r="N147" s="82"/>
      <c r="O147" s="82"/>
      <c r="P147" s="82"/>
      <c r="Q147" s="80"/>
      <c r="R147" s="67"/>
    </row>
    <row r="148" spans="1:18" ht="11.25" customHeight="1" x14ac:dyDescent="0.2">
      <c r="A148" s="348" t="s">
        <v>544</v>
      </c>
      <c r="B148" s="348"/>
      <c r="C148" s="348"/>
      <c r="D148" s="348"/>
      <c r="E148" s="298">
        <f>SUM(F148:J148,'5.3b'!E148:G148)</f>
        <v>47279</v>
      </c>
      <c r="F148" s="297">
        <v>10433</v>
      </c>
      <c r="G148" s="297">
        <v>1356</v>
      </c>
      <c r="H148" s="297">
        <v>1187</v>
      </c>
      <c r="I148" s="297">
        <v>549</v>
      </c>
      <c r="J148" s="297">
        <v>0</v>
      </c>
      <c r="L148" s="65"/>
      <c r="M148" s="82"/>
      <c r="N148" s="82"/>
      <c r="O148" s="82"/>
      <c r="P148" s="82"/>
      <c r="Q148" s="80"/>
      <c r="R148" s="67"/>
    </row>
    <row r="149" spans="1:18" ht="11.25" customHeight="1" x14ac:dyDescent="0.2">
      <c r="A149" s="348" t="s">
        <v>545</v>
      </c>
      <c r="B149" s="348"/>
      <c r="C149" s="348"/>
      <c r="D149" s="348"/>
      <c r="E149" s="298">
        <f>SUM(F149:J149,'5.3b'!E149:G149)</f>
        <v>8008</v>
      </c>
      <c r="F149" s="297">
        <v>0</v>
      </c>
      <c r="G149" s="297">
        <v>2873</v>
      </c>
      <c r="H149" s="297">
        <v>0</v>
      </c>
      <c r="I149" s="297">
        <v>0</v>
      </c>
      <c r="J149" s="297">
        <v>0</v>
      </c>
      <c r="L149" s="65"/>
      <c r="M149" s="82"/>
      <c r="N149" s="82"/>
      <c r="O149" s="82"/>
      <c r="P149" s="82"/>
      <c r="Q149" s="80"/>
      <c r="R149" s="67"/>
    </row>
    <row r="150" spans="1:18" ht="11.25" customHeight="1" x14ac:dyDescent="0.2">
      <c r="A150" s="348" t="s">
        <v>546</v>
      </c>
      <c r="B150" s="348"/>
      <c r="C150" s="348"/>
      <c r="D150" s="348"/>
      <c r="E150" s="298">
        <f>SUM(F150:J150,'5.3b'!E150:G150)</f>
        <v>17588</v>
      </c>
      <c r="F150" s="297">
        <v>0</v>
      </c>
      <c r="G150" s="297">
        <v>0</v>
      </c>
      <c r="H150" s="297">
        <v>0</v>
      </c>
      <c r="I150" s="297">
        <v>0</v>
      </c>
      <c r="J150" s="297">
        <v>0</v>
      </c>
      <c r="L150" s="65"/>
      <c r="M150" s="82"/>
      <c r="N150" s="82"/>
      <c r="O150" s="82"/>
      <c r="P150" s="82"/>
      <c r="Q150" s="80"/>
      <c r="R150" s="67"/>
    </row>
    <row r="151" spans="1:18" ht="11.25" customHeight="1" x14ac:dyDescent="0.2">
      <c r="A151" s="348" t="s">
        <v>547</v>
      </c>
      <c r="B151" s="348"/>
      <c r="C151" s="348"/>
      <c r="D151" s="348"/>
      <c r="E151" s="298">
        <f>SUM(F151:J151,'5.3b'!E151:G151)</f>
        <v>2920</v>
      </c>
      <c r="F151" s="297">
        <v>0</v>
      </c>
      <c r="G151" s="297">
        <v>0</v>
      </c>
      <c r="H151" s="297">
        <v>0</v>
      </c>
      <c r="I151" s="297">
        <v>0</v>
      </c>
      <c r="J151" s="297">
        <v>0</v>
      </c>
      <c r="L151" s="65"/>
      <c r="M151" s="82"/>
      <c r="N151" s="82"/>
      <c r="O151" s="82"/>
      <c r="P151" s="82"/>
      <c r="Q151" s="80"/>
      <c r="R151" s="67"/>
    </row>
    <row r="152" spans="1:18" ht="11.25" customHeight="1" x14ac:dyDescent="0.2">
      <c r="A152" s="348" t="s">
        <v>548</v>
      </c>
      <c r="B152" s="348"/>
      <c r="C152" s="348"/>
      <c r="D152" s="348"/>
      <c r="E152" s="298">
        <f>SUM(F152:J152,'5.3b'!E152:G152)</f>
        <v>42386</v>
      </c>
      <c r="F152" s="297">
        <v>19515</v>
      </c>
      <c r="G152" s="297">
        <v>0</v>
      </c>
      <c r="H152" s="297">
        <v>0</v>
      </c>
      <c r="I152" s="297">
        <v>0</v>
      </c>
      <c r="J152" s="297">
        <v>0</v>
      </c>
      <c r="L152" s="65"/>
      <c r="M152" s="82"/>
      <c r="N152" s="82"/>
      <c r="O152" s="82"/>
      <c r="P152" s="82"/>
      <c r="Q152" s="80"/>
      <c r="R152" s="67"/>
    </row>
    <row r="153" spans="1:18" ht="11.25" customHeight="1" x14ac:dyDescent="0.2">
      <c r="A153" s="348" t="s">
        <v>549</v>
      </c>
      <c r="B153" s="348"/>
      <c r="C153" s="348"/>
      <c r="D153" s="348"/>
      <c r="E153" s="298">
        <f>SUM(F153:J153,'5.3b'!E153:G153)</f>
        <v>7487</v>
      </c>
      <c r="F153" s="297">
        <v>3323</v>
      </c>
      <c r="G153" s="297">
        <v>0</v>
      </c>
      <c r="H153" s="297">
        <v>0</v>
      </c>
      <c r="I153" s="297">
        <v>0</v>
      </c>
      <c r="J153" s="297">
        <v>0</v>
      </c>
      <c r="L153" s="65"/>
      <c r="M153" s="82"/>
      <c r="N153" s="82"/>
      <c r="O153" s="82"/>
      <c r="P153" s="82"/>
      <c r="Q153" s="80"/>
      <c r="R153" s="67"/>
    </row>
    <row r="154" spans="1:18" ht="11.25" customHeight="1" x14ac:dyDescent="0.2">
      <c r="A154" s="348" t="s">
        <v>550</v>
      </c>
      <c r="B154" s="348"/>
      <c r="C154" s="348"/>
      <c r="D154" s="348"/>
      <c r="E154" s="298">
        <f>SUM(F154:J154,'5.3b'!E154:G154)</f>
        <v>4236</v>
      </c>
      <c r="F154" s="297">
        <v>0</v>
      </c>
      <c r="G154" s="297">
        <v>0</v>
      </c>
      <c r="H154" s="297">
        <v>0</v>
      </c>
      <c r="I154" s="297">
        <v>0</v>
      </c>
      <c r="J154" s="297">
        <v>0</v>
      </c>
      <c r="L154" s="65"/>
      <c r="M154" s="82"/>
      <c r="N154" s="82"/>
      <c r="O154" s="82"/>
      <c r="P154" s="82"/>
      <c r="Q154" s="80"/>
      <c r="R154" s="67"/>
    </row>
    <row r="155" spans="1:18" ht="11.25" customHeight="1" x14ac:dyDescent="0.2">
      <c r="A155" s="348" t="s">
        <v>551</v>
      </c>
      <c r="B155" s="348"/>
      <c r="C155" s="348"/>
      <c r="D155" s="348"/>
      <c r="E155" s="298">
        <f>SUM(F155:J155,'5.3b'!E155:G155)</f>
        <v>134999</v>
      </c>
      <c r="F155" s="297">
        <v>27054</v>
      </c>
      <c r="G155" s="297">
        <v>9732</v>
      </c>
      <c r="H155" s="297">
        <v>0</v>
      </c>
      <c r="I155" s="297">
        <v>0</v>
      </c>
      <c r="J155" s="297">
        <v>0</v>
      </c>
      <c r="L155" s="65"/>
      <c r="M155" s="82"/>
      <c r="N155" s="82"/>
      <c r="O155" s="82"/>
      <c r="P155" s="82"/>
      <c r="Q155" s="80"/>
      <c r="R155" s="67"/>
    </row>
    <row r="156" spans="1:18" ht="11.25" customHeight="1" x14ac:dyDescent="0.2">
      <c r="A156" s="348" t="s">
        <v>552</v>
      </c>
      <c r="B156" s="348"/>
      <c r="C156" s="348"/>
      <c r="D156" s="348"/>
      <c r="E156" s="298">
        <f>SUM(F156:J156,'5.3b'!E156:G156)</f>
        <v>17530</v>
      </c>
      <c r="F156" s="297">
        <v>0</v>
      </c>
      <c r="G156" s="297">
        <v>803</v>
      </c>
      <c r="H156" s="297">
        <v>0</v>
      </c>
      <c r="I156" s="297">
        <v>0</v>
      </c>
      <c r="J156" s="297">
        <v>0</v>
      </c>
      <c r="L156" s="65"/>
      <c r="M156" s="82"/>
      <c r="N156" s="82"/>
      <c r="O156" s="82"/>
      <c r="P156" s="82"/>
      <c r="Q156" s="80"/>
      <c r="R156" s="67"/>
    </row>
    <row r="157" spans="1:18" ht="11.25" customHeight="1" x14ac:dyDescent="0.2">
      <c r="A157" s="348" t="s">
        <v>553</v>
      </c>
      <c r="B157" s="348"/>
      <c r="C157" s="348"/>
      <c r="D157" s="348"/>
      <c r="E157" s="298">
        <f>SUM(F157:J157,'5.3b'!E157:G157)</f>
        <v>23626</v>
      </c>
      <c r="F157" s="297">
        <v>6775</v>
      </c>
      <c r="G157" s="297">
        <v>0</v>
      </c>
      <c r="H157" s="297">
        <v>0</v>
      </c>
      <c r="I157" s="297">
        <v>0</v>
      </c>
      <c r="J157" s="297">
        <v>0</v>
      </c>
      <c r="L157" s="65"/>
      <c r="M157" s="82"/>
      <c r="N157" s="82"/>
      <c r="O157" s="82"/>
      <c r="P157" s="82"/>
      <c r="Q157" s="80"/>
      <c r="R157" s="67"/>
    </row>
    <row r="158" spans="1:18" ht="11.25" customHeight="1" x14ac:dyDescent="0.2">
      <c r="A158" s="348" t="s">
        <v>554</v>
      </c>
      <c r="B158" s="348"/>
      <c r="C158" s="348"/>
      <c r="D158" s="348"/>
      <c r="E158" s="298">
        <f>SUM(F158:J158,'5.3b'!E158:G158)</f>
        <v>936</v>
      </c>
      <c r="F158" s="297">
        <v>0</v>
      </c>
      <c r="G158" s="297">
        <v>0</v>
      </c>
      <c r="H158" s="297">
        <v>0</v>
      </c>
      <c r="I158" s="297">
        <v>0</v>
      </c>
      <c r="J158" s="297">
        <v>0</v>
      </c>
      <c r="L158" s="65"/>
      <c r="M158" s="82"/>
      <c r="N158" s="82"/>
      <c r="O158" s="82"/>
      <c r="P158" s="82"/>
      <c r="Q158" s="80"/>
      <c r="R158" s="67"/>
    </row>
    <row r="159" spans="1:18" ht="11.25" customHeight="1" x14ac:dyDescent="0.2">
      <c r="A159" s="348" t="s">
        <v>555</v>
      </c>
      <c r="B159" s="348"/>
      <c r="C159" s="348"/>
      <c r="D159" s="348"/>
      <c r="E159" s="298">
        <f>SUM(F159:J159,'5.3b'!E159:G159)</f>
        <v>60034</v>
      </c>
      <c r="F159" s="297">
        <v>9911</v>
      </c>
      <c r="G159" s="297">
        <v>600</v>
      </c>
      <c r="H159" s="297">
        <v>0</v>
      </c>
      <c r="I159" s="297">
        <v>0</v>
      </c>
      <c r="J159" s="297">
        <v>0</v>
      </c>
      <c r="L159" s="65"/>
      <c r="M159" s="82"/>
      <c r="N159" s="82"/>
      <c r="O159" s="82"/>
      <c r="P159" s="82"/>
      <c r="Q159" s="80"/>
      <c r="R159" s="67"/>
    </row>
    <row r="160" spans="1:18" ht="11.25" customHeight="1" x14ac:dyDescent="0.2">
      <c r="A160" s="348" t="s">
        <v>556</v>
      </c>
      <c r="B160" s="348"/>
      <c r="C160" s="348"/>
      <c r="D160" s="348"/>
      <c r="E160" s="298">
        <f>SUM(F160:J160,'5.3b'!E160:G160)</f>
        <v>34922</v>
      </c>
      <c r="F160" s="297">
        <v>0</v>
      </c>
      <c r="G160" s="297">
        <v>0</v>
      </c>
      <c r="H160" s="297">
        <v>0</v>
      </c>
      <c r="I160" s="297">
        <v>0</v>
      </c>
      <c r="J160" s="297">
        <v>0</v>
      </c>
      <c r="L160" s="65"/>
      <c r="M160" s="82"/>
      <c r="N160" s="82"/>
      <c r="O160" s="82"/>
      <c r="P160" s="82"/>
      <c r="Q160" s="80"/>
      <c r="R160" s="67"/>
    </row>
    <row r="161" spans="1:18" ht="11.25" customHeight="1" x14ac:dyDescent="0.2">
      <c r="A161" s="348" t="s">
        <v>557</v>
      </c>
      <c r="B161" s="348"/>
      <c r="C161" s="348"/>
      <c r="D161" s="348"/>
      <c r="E161" s="298">
        <f>SUM(F161:J161,'5.3b'!E161:G161)</f>
        <v>7995</v>
      </c>
      <c r="F161" s="297">
        <v>0</v>
      </c>
      <c r="G161" s="297">
        <v>0</v>
      </c>
      <c r="H161" s="297">
        <v>0</v>
      </c>
      <c r="I161" s="297">
        <v>0</v>
      </c>
      <c r="J161" s="297">
        <v>0</v>
      </c>
      <c r="L161" s="65"/>
      <c r="M161" s="82"/>
      <c r="N161" s="82"/>
      <c r="O161" s="82"/>
      <c r="P161" s="82"/>
      <c r="Q161" s="80"/>
      <c r="R161" s="67"/>
    </row>
    <row r="162" spans="1:18" ht="11.25" customHeight="1" x14ac:dyDescent="0.2">
      <c r="A162" s="348" t="s">
        <v>558</v>
      </c>
      <c r="B162" s="348"/>
      <c r="C162" s="348"/>
      <c r="D162" s="348"/>
      <c r="E162" s="298">
        <f>SUM(F162:J162,'5.3b'!E162:G162)</f>
        <v>9350</v>
      </c>
      <c r="F162" s="297">
        <v>0</v>
      </c>
      <c r="G162" s="297">
        <v>0</v>
      </c>
      <c r="H162" s="297">
        <v>0</v>
      </c>
      <c r="I162" s="297">
        <v>0</v>
      </c>
      <c r="J162" s="297">
        <v>0</v>
      </c>
      <c r="L162" s="65"/>
      <c r="M162" s="82"/>
      <c r="N162" s="82"/>
      <c r="O162" s="82"/>
      <c r="P162" s="82"/>
      <c r="Q162" s="80"/>
      <c r="R162" s="67"/>
    </row>
    <row r="163" spans="1:18" ht="11.25" customHeight="1" x14ac:dyDescent="0.2">
      <c r="A163" s="348" t="s">
        <v>559</v>
      </c>
      <c r="B163" s="348"/>
      <c r="C163" s="348"/>
      <c r="D163" s="348"/>
      <c r="E163" s="298">
        <f>SUM(F163:J163,'5.3b'!E163:G163)</f>
        <v>25410</v>
      </c>
      <c r="F163" s="297">
        <v>0</v>
      </c>
      <c r="G163" s="297">
        <v>0</v>
      </c>
      <c r="H163" s="297">
        <v>0</v>
      </c>
      <c r="I163" s="297">
        <v>0</v>
      </c>
      <c r="J163" s="297">
        <v>0</v>
      </c>
      <c r="L163" s="65"/>
      <c r="M163" s="82"/>
      <c r="N163" s="82"/>
      <c r="O163" s="82"/>
      <c r="P163" s="82"/>
      <c r="Q163" s="80"/>
      <c r="R163" s="67"/>
    </row>
    <row r="164" spans="1:18" ht="11.25" customHeight="1" x14ac:dyDescent="0.2">
      <c r="A164" s="348" t="s">
        <v>560</v>
      </c>
      <c r="B164" s="348"/>
      <c r="C164" s="348"/>
      <c r="D164" s="348"/>
      <c r="E164" s="298">
        <f>SUM(F164:J164,'5.3b'!E164:G164)</f>
        <v>13631</v>
      </c>
      <c r="F164" s="297">
        <v>0</v>
      </c>
      <c r="G164" s="297">
        <v>1278</v>
      </c>
      <c r="H164" s="297">
        <v>0</v>
      </c>
      <c r="I164" s="297">
        <v>0</v>
      </c>
      <c r="J164" s="297">
        <v>0</v>
      </c>
      <c r="L164" s="65"/>
      <c r="M164" s="82"/>
      <c r="N164" s="82"/>
      <c r="O164" s="82"/>
      <c r="P164" s="82"/>
      <c r="Q164" s="80"/>
      <c r="R164" s="67"/>
    </row>
    <row r="165" spans="1:18" ht="11.25" customHeight="1" x14ac:dyDescent="0.2">
      <c r="A165" s="348" t="s">
        <v>561</v>
      </c>
      <c r="B165" s="348"/>
      <c r="C165" s="348"/>
      <c r="D165" s="348"/>
      <c r="E165" s="298">
        <f>SUM(F165:J165,'5.3b'!E165:G165)</f>
        <v>38085</v>
      </c>
      <c r="F165" s="297">
        <v>0</v>
      </c>
      <c r="G165" s="297">
        <v>0</v>
      </c>
      <c r="H165" s="297">
        <v>0</v>
      </c>
      <c r="I165" s="297">
        <v>0</v>
      </c>
      <c r="J165" s="297">
        <v>0</v>
      </c>
      <c r="L165" s="65"/>
      <c r="M165" s="82"/>
      <c r="N165" s="82"/>
      <c r="O165" s="82"/>
      <c r="P165" s="82"/>
      <c r="Q165" s="80"/>
      <c r="R165" s="67"/>
    </row>
    <row r="166" spans="1:18" ht="11.25" customHeight="1" x14ac:dyDescent="0.2">
      <c r="A166" s="348" t="s">
        <v>562</v>
      </c>
      <c r="B166" s="348"/>
      <c r="C166" s="348"/>
      <c r="D166" s="348"/>
      <c r="E166" s="298">
        <f>SUM(F166:J166,'5.3b'!E166:G166)</f>
        <v>9784</v>
      </c>
      <c r="F166" s="297">
        <v>170</v>
      </c>
      <c r="G166" s="297">
        <v>0</v>
      </c>
      <c r="H166" s="297">
        <v>0</v>
      </c>
      <c r="I166" s="297">
        <v>0</v>
      </c>
      <c r="J166" s="297">
        <v>0</v>
      </c>
      <c r="L166" s="65"/>
      <c r="M166" s="82"/>
      <c r="N166" s="82"/>
      <c r="O166" s="82"/>
      <c r="P166" s="82"/>
      <c r="Q166" s="80"/>
      <c r="R166" s="67"/>
    </row>
    <row r="167" spans="1:18" ht="11.25" customHeight="1" x14ac:dyDescent="0.2">
      <c r="A167" s="348" t="s">
        <v>563</v>
      </c>
      <c r="B167" s="348"/>
      <c r="C167" s="348"/>
      <c r="D167" s="348"/>
      <c r="E167" s="298">
        <f>SUM(F167:J167,'5.3b'!E167:G167)</f>
        <v>21014</v>
      </c>
      <c r="F167" s="297">
        <v>1247</v>
      </c>
      <c r="G167" s="297">
        <v>2054</v>
      </c>
      <c r="H167" s="297">
        <v>0</v>
      </c>
      <c r="I167" s="297">
        <v>0</v>
      </c>
      <c r="J167" s="297">
        <v>0</v>
      </c>
      <c r="L167" s="65"/>
      <c r="M167" s="82"/>
      <c r="N167" s="82"/>
      <c r="O167" s="82"/>
      <c r="P167" s="82"/>
      <c r="Q167" s="80"/>
      <c r="R167" s="67"/>
    </row>
    <row r="168" spans="1:18" ht="11.25" customHeight="1" x14ac:dyDescent="0.2">
      <c r="A168" s="348" t="s">
        <v>564</v>
      </c>
      <c r="B168" s="348"/>
      <c r="C168" s="348"/>
      <c r="D168" s="348"/>
      <c r="E168" s="298">
        <f>SUM(F168:J168,'5.3b'!E168:G168)</f>
        <v>13444</v>
      </c>
      <c r="F168" s="297">
        <v>2301</v>
      </c>
      <c r="G168" s="297">
        <v>0</v>
      </c>
      <c r="H168" s="297">
        <v>0</v>
      </c>
      <c r="I168" s="297">
        <v>0</v>
      </c>
      <c r="J168" s="297">
        <v>0</v>
      </c>
      <c r="L168" s="65"/>
      <c r="M168" s="82"/>
      <c r="N168" s="82"/>
      <c r="O168" s="82"/>
      <c r="P168" s="82"/>
      <c r="Q168" s="80"/>
      <c r="R168" s="67"/>
    </row>
    <row r="169" spans="1:18" ht="11.25" customHeight="1" x14ac:dyDescent="0.2">
      <c r="A169" s="348" t="s">
        <v>565</v>
      </c>
      <c r="B169" s="348"/>
      <c r="C169" s="348"/>
      <c r="D169" s="348"/>
      <c r="E169" s="298">
        <f>SUM(F169:J169,'5.3b'!E169:G169)</f>
        <v>4295</v>
      </c>
      <c r="F169" s="297">
        <v>0</v>
      </c>
      <c r="G169" s="297">
        <v>0</v>
      </c>
      <c r="H169" s="297">
        <v>0</v>
      </c>
      <c r="I169" s="297">
        <v>0</v>
      </c>
      <c r="J169" s="297">
        <v>0</v>
      </c>
      <c r="L169" s="65"/>
      <c r="M169" s="82"/>
      <c r="N169" s="82"/>
      <c r="O169" s="82"/>
      <c r="P169" s="82"/>
      <c r="Q169" s="80"/>
      <c r="R169" s="67"/>
    </row>
    <row r="170" spans="1:18" ht="11.25" customHeight="1" x14ac:dyDescent="0.2">
      <c r="A170" s="348" t="s">
        <v>566</v>
      </c>
      <c r="B170" s="348"/>
      <c r="C170" s="348"/>
      <c r="D170" s="348"/>
      <c r="E170" s="298">
        <f>SUM(F170:J170,'5.3b'!E170:G170)</f>
        <v>9142</v>
      </c>
      <c r="F170" s="297">
        <v>0</v>
      </c>
      <c r="G170" s="297">
        <v>0</v>
      </c>
      <c r="H170" s="297">
        <v>0</v>
      </c>
      <c r="I170" s="297">
        <v>0</v>
      </c>
      <c r="J170" s="297">
        <v>0</v>
      </c>
      <c r="L170" s="65"/>
      <c r="M170" s="82"/>
      <c r="N170" s="82"/>
      <c r="O170" s="82"/>
      <c r="P170" s="82"/>
      <c r="Q170" s="80"/>
      <c r="R170" s="67"/>
    </row>
    <row r="171" spans="1:18" ht="11.25" customHeight="1" x14ac:dyDescent="0.2">
      <c r="A171" s="348" t="s">
        <v>567</v>
      </c>
      <c r="B171" s="348"/>
      <c r="C171" s="348"/>
      <c r="D171" s="348"/>
      <c r="E171" s="298">
        <f>SUM(F171:J171,'5.3b'!E171:G171)</f>
        <v>75022</v>
      </c>
      <c r="F171" s="297">
        <v>8074</v>
      </c>
      <c r="G171" s="297">
        <v>11356</v>
      </c>
      <c r="H171" s="297">
        <v>0</v>
      </c>
      <c r="I171" s="297">
        <v>0</v>
      </c>
      <c r="J171" s="297">
        <v>0</v>
      </c>
      <c r="L171" s="65"/>
      <c r="M171" s="82"/>
      <c r="N171" s="82"/>
      <c r="O171" s="82"/>
      <c r="P171" s="82"/>
      <c r="Q171" s="80"/>
      <c r="R171" s="67"/>
    </row>
    <row r="172" spans="1:18" ht="11.25" customHeight="1" x14ac:dyDescent="0.2">
      <c r="A172" s="348" t="s">
        <v>568</v>
      </c>
      <c r="B172" s="348"/>
      <c r="C172" s="348"/>
      <c r="D172" s="348"/>
      <c r="E172" s="298">
        <f>SUM(F172:J172,'5.3b'!E172:G172)</f>
        <v>16243</v>
      </c>
      <c r="F172" s="297">
        <v>0</v>
      </c>
      <c r="G172" s="297">
        <v>60</v>
      </c>
      <c r="H172" s="297">
        <v>0</v>
      </c>
      <c r="I172" s="297">
        <v>0</v>
      </c>
      <c r="J172" s="297">
        <v>0</v>
      </c>
      <c r="L172" s="65"/>
      <c r="M172" s="82"/>
      <c r="N172" s="82"/>
      <c r="O172" s="82"/>
      <c r="P172" s="82"/>
      <c r="Q172" s="80"/>
      <c r="R172" s="67"/>
    </row>
    <row r="173" spans="1:18" ht="11.25" customHeight="1" x14ac:dyDescent="0.2">
      <c r="A173" s="348" t="s">
        <v>569</v>
      </c>
      <c r="B173" s="348"/>
      <c r="C173" s="348"/>
      <c r="D173" s="348"/>
      <c r="E173" s="298">
        <f>SUM(F173:J173,'5.3b'!E173:G173)</f>
        <v>856</v>
      </c>
      <c r="F173" s="297">
        <v>0</v>
      </c>
      <c r="G173" s="297">
        <v>0</v>
      </c>
      <c r="H173" s="297">
        <v>0</v>
      </c>
      <c r="I173" s="297">
        <v>0</v>
      </c>
      <c r="J173" s="297">
        <v>0</v>
      </c>
      <c r="L173" s="65"/>
      <c r="M173" s="82"/>
      <c r="N173" s="82"/>
      <c r="O173" s="82"/>
      <c r="P173" s="82"/>
      <c r="Q173" s="80"/>
      <c r="R173" s="67"/>
    </row>
    <row r="174" spans="1:18" ht="11.25" customHeight="1" x14ac:dyDescent="0.2">
      <c r="A174" s="348" t="s">
        <v>570</v>
      </c>
      <c r="B174" s="348"/>
      <c r="C174" s="348"/>
      <c r="D174" s="348"/>
      <c r="E174" s="298">
        <f>SUM(F174:J174,'5.3b'!E174:G174)</f>
        <v>17808</v>
      </c>
      <c r="F174" s="297">
        <v>0</v>
      </c>
      <c r="G174" s="297">
        <v>0</v>
      </c>
      <c r="H174" s="297">
        <v>0</v>
      </c>
      <c r="I174" s="297">
        <v>0</v>
      </c>
      <c r="J174" s="297">
        <v>0</v>
      </c>
      <c r="L174" s="65"/>
      <c r="M174" s="82"/>
      <c r="N174" s="82"/>
      <c r="O174" s="82"/>
      <c r="P174" s="82"/>
      <c r="Q174" s="80"/>
      <c r="R174" s="67"/>
    </row>
    <row r="175" spans="1:18" ht="11.25" customHeight="1" x14ac:dyDescent="0.2">
      <c r="A175" s="348" t="s">
        <v>571</v>
      </c>
      <c r="B175" s="348"/>
      <c r="C175" s="348"/>
      <c r="D175" s="348"/>
      <c r="E175" s="298">
        <f>SUM(F175:J175,'5.3b'!E175:G175)</f>
        <v>14741</v>
      </c>
      <c r="F175" s="297">
        <v>0</v>
      </c>
      <c r="G175" s="297">
        <v>0</v>
      </c>
      <c r="H175" s="297">
        <v>0</v>
      </c>
      <c r="I175" s="297">
        <v>0</v>
      </c>
      <c r="J175" s="297">
        <v>0</v>
      </c>
      <c r="L175" s="65"/>
      <c r="M175" s="82"/>
      <c r="N175" s="82"/>
      <c r="O175" s="82"/>
      <c r="P175" s="82"/>
      <c r="Q175" s="80"/>
      <c r="R175" s="67"/>
    </row>
    <row r="176" spans="1:18" ht="11.25" customHeight="1" x14ac:dyDescent="0.2">
      <c r="A176" s="348" t="s">
        <v>572</v>
      </c>
      <c r="B176" s="348"/>
      <c r="C176" s="348"/>
      <c r="D176" s="348"/>
      <c r="E176" s="298">
        <f>SUM(F176:J176,'5.3b'!E176:G176)</f>
        <v>24726</v>
      </c>
      <c r="F176" s="297">
        <v>0</v>
      </c>
      <c r="G176" s="297">
        <v>687</v>
      </c>
      <c r="H176" s="297">
        <v>0</v>
      </c>
      <c r="I176" s="297">
        <v>0</v>
      </c>
      <c r="J176" s="297">
        <v>0</v>
      </c>
      <c r="L176" s="65"/>
      <c r="M176" s="82"/>
      <c r="N176" s="82"/>
      <c r="O176" s="82"/>
      <c r="P176" s="82"/>
      <c r="Q176" s="80"/>
      <c r="R176" s="67"/>
    </row>
    <row r="177" spans="1:18" ht="11.25" customHeight="1" x14ac:dyDescent="0.2">
      <c r="A177" s="348" t="s">
        <v>573</v>
      </c>
      <c r="B177" s="348"/>
      <c r="C177" s="348"/>
      <c r="D177" s="348"/>
      <c r="E177" s="298">
        <f>SUM(F177:J177,'5.3b'!E177:G177)</f>
        <v>1760</v>
      </c>
      <c r="F177" s="297">
        <v>0</v>
      </c>
      <c r="G177" s="297">
        <v>0</v>
      </c>
      <c r="H177" s="297">
        <v>0</v>
      </c>
      <c r="I177" s="297">
        <v>0</v>
      </c>
      <c r="J177" s="297">
        <v>0</v>
      </c>
      <c r="L177" s="65"/>
      <c r="M177" s="82"/>
      <c r="N177" s="82"/>
      <c r="O177" s="82"/>
      <c r="P177" s="82"/>
      <c r="Q177" s="80"/>
      <c r="R177" s="67"/>
    </row>
    <row r="178" spans="1:18" ht="11.25" customHeight="1" x14ac:dyDescent="0.2">
      <c r="A178" s="348" t="s">
        <v>574</v>
      </c>
      <c r="B178" s="348"/>
      <c r="C178" s="348"/>
      <c r="D178" s="348"/>
      <c r="E178" s="298">
        <f>SUM(F178:J178,'5.3b'!E178:G178)</f>
        <v>6881</v>
      </c>
      <c r="F178" s="297">
        <v>0</v>
      </c>
      <c r="G178" s="297">
        <v>0</v>
      </c>
      <c r="H178" s="297">
        <v>0</v>
      </c>
      <c r="I178" s="297">
        <v>0</v>
      </c>
      <c r="J178" s="297">
        <v>0</v>
      </c>
      <c r="L178" s="65"/>
      <c r="M178" s="82"/>
      <c r="N178" s="82"/>
      <c r="O178" s="82"/>
      <c r="P178" s="82"/>
      <c r="Q178" s="80"/>
      <c r="R178" s="67"/>
    </row>
    <row r="179" spans="1:18" ht="11.25" customHeight="1" x14ac:dyDescent="0.2">
      <c r="A179" s="348" t="s">
        <v>575</v>
      </c>
      <c r="B179" s="348"/>
      <c r="C179" s="348"/>
      <c r="D179" s="348"/>
      <c r="E179" s="298">
        <f>SUM(F179:J179,'5.3b'!E179:G179)</f>
        <v>5321</v>
      </c>
      <c r="F179" s="297">
        <v>0</v>
      </c>
      <c r="G179" s="297">
        <v>0</v>
      </c>
      <c r="H179" s="297">
        <v>0</v>
      </c>
      <c r="I179" s="297">
        <v>0</v>
      </c>
      <c r="J179" s="297">
        <v>0</v>
      </c>
      <c r="L179" s="65"/>
      <c r="M179" s="82"/>
      <c r="N179" s="82"/>
      <c r="O179" s="82"/>
      <c r="P179" s="82"/>
      <c r="Q179" s="80"/>
      <c r="R179" s="67"/>
    </row>
    <row r="180" spans="1:18" ht="11.25" customHeight="1" x14ac:dyDescent="0.2">
      <c r="A180" s="348" t="s">
        <v>576</v>
      </c>
      <c r="B180" s="348"/>
      <c r="C180" s="348"/>
      <c r="D180" s="348"/>
      <c r="E180" s="298">
        <f>SUM(F180:J180,'5.3b'!E180:G180)</f>
        <v>4719</v>
      </c>
      <c r="F180" s="297">
        <v>0</v>
      </c>
      <c r="G180" s="297">
        <v>0</v>
      </c>
      <c r="H180" s="297">
        <v>0</v>
      </c>
      <c r="I180" s="297">
        <v>0</v>
      </c>
      <c r="J180" s="297">
        <v>0</v>
      </c>
      <c r="L180" s="65"/>
      <c r="M180" s="82"/>
      <c r="N180" s="82"/>
      <c r="O180" s="82"/>
      <c r="P180" s="82"/>
      <c r="Q180" s="80"/>
      <c r="R180" s="67"/>
    </row>
    <row r="181" spans="1:18" x14ac:dyDescent="0.2">
      <c r="A181" s="348" t="s">
        <v>577</v>
      </c>
      <c r="B181" s="348"/>
      <c r="C181" s="348"/>
      <c r="D181" s="348"/>
      <c r="E181" s="298">
        <f>SUM(F181:J181,'5.3b'!E181:G181)</f>
        <v>3563</v>
      </c>
      <c r="F181" s="297">
        <v>0</v>
      </c>
      <c r="G181" s="297">
        <v>0</v>
      </c>
      <c r="H181" s="297">
        <v>0</v>
      </c>
      <c r="I181" s="297">
        <v>0</v>
      </c>
      <c r="J181" s="297">
        <v>0</v>
      </c>
      <c r="L181" s="65"/>
      <c r="M181" s="82"/>
      <c r="N181" s="82"/>
      <c r="O181" s="82"/>
      <c r="P181" s="82"/>
      <c r="Q181" s="80"/>
      <c r="R181" s="67"/>
    </row>
    <row r="182" spans="1:18" ht="11.25" customHeight="1" x14ac:dyDescent="0.2">
      <c r="A182" s="348" t="s">
        <v>578</v>
      </c>
      <c r="B182" s="348"/>
      <c r="C182" s="348"/>
      <c r="D182" s="348"/>
      <c r="E182" s="298">
        <f>SUM(F182:J182,'5.3b'!E182:G182)</f>
        <v>8591</v>
      </c>
      <c r="F182" s="297">
        <v>0</v>
      </c>
      <c r="G182" s="297">
        <v>0</v>
      </c>
      <c r="H182" s="297">
        <v>0</v>
      </c>
      <c r="I182" s="297">
        <v>0</v>
      </c>
      <c r="J182" s="297">
        <v>0</v>
      </c>
      <c r="L182" s="65"/>
      <c r="M182" s="82"/>
      <c r="N182" s="82"/>
      <c r="O182" s="82"/>
      <c r="P182" s="82"/>
      <c r="Q182" s="80"/>
      <c r="R182" s="67"/>
    </row>
    <row r="183" spans="1:18" ht="11.25" customHeight="1" x14ac:dyDescent="0.2">
      <c r="A183" s="348" t="s">
        <v>579</v>
      </c>
      <c r="B183" s="348"/>
      <c r="C183" s="348"/>
      <c r="D183" s="348"/>
      <c r="E183" s="298">
        <f>SUM(F183:J183,'5.3b'!E183:G183)</f>
        <v>12125</v>
      </c>
      <c r="F183" s="297">
        <v>0</v>
      </c>
      <c r="G183" s="297">
        <v>0</v>
      </c>
      <c r="H183" s="297">
        <v>0</v>
      </c>
      <c r="I183" s="297">
        <v>0</v>
      </c>
      <c r="J183" s="297">
        <v>0</v>
      </c>
      <c r="L183" s="65"/>
      <c r="M183" s="82"/>
      <c r="N183" s="82"/>
      <c r="O183" s="82"/>
      <c r="P183" s="82"/>
      <c r="Q183" s="80"/>
      <c r="R183" s="67"/>
    </row>
    <row r="184" spans="1:18" ht="11.25" customHeight="1" x14ac:dyDescent="0.2">
      <c r="A184" s="348" t="s">
        <v>580</v>
      </c>
      <c r="B184" s="348"/>
      <c r="C184" s="348"/>
      <c r="D184" s="348"/>
      <c r="E184" s="298">
        <f>SUM(F184:J184,'5.3b'!E184:G184)</f>
        <v>10504</v>
      </c>
      <c r="F184" s="297">
        <v>0</v>
      </c>
      <c r="G184" s="297">
        <v>0</v>
      </c>
      <c r="H184" s="297">
        <v>0</v>
      </c>
      <c r="I184" s="297">
        <v>0</v>
      </c>
      <c r="J184" s="297">
        <v>0</v>
      </c>
      <c r="L184" s="65"/>
      <c r="M184" s="82"/>
      <c r="N184" s="82"/>
      <c r="O184" s="82"/>
      <c r="P184" s="82"/>
      <c r="Q184" s="80"/>
      <c r="R184" s="67"/>
    </row>
    <row r="185" spans="1:18" ht="11.25" customHeight="1" x14ac:dyDescent="0.2">
      <c r="A185" s="348" t="s">
        <v>581</v>
      </c>
      <c r="B185" s="348"/>
      <c r="C185" s="348"/>
      <c r="D185" s="348"/>
      <c r="E185" s="298">
        <f>SUM(F185:J185,'5.3b'!E185:G185)</f>
        <v>4719</v>
      </c>
      <c r="F185" s="297">
        <v>0</v>
      </c>
      <c r="G185" s="297">
        <v>0</v>
      </c>
      <c r="H185" s="297">
        <v>0</v>
      </c>
      <c r="I185" s="297">
        <v>0</v>
      </c>
      <c r="J185" s="297">
        <v>0</v>
      </c>
      <c r="L185" s="65"/>
      <c r="M185" s="82"/>
      <c r="N185" s="82"/>
      <c r="O185" s="82"/>
      <c r="P185" s="82"/>
      <c r="Q185" s="80"/>
      <c r="R185" s="67"/>
    </row>
    <row r="186" spans="1:18" ht="11.25" customHeight="1" x14ac:dyDescent="0.2">
      <c r="A186" s="348" t="s">
        <v>582</v>
      </c>
      <c r="B186" s="348"/>
      <c r="C186" s="348"/>
      <c r="D186" s="348"/>
      <c r="E186" s="298">
        <f>SUM(F186:J186,'5.3b'!E186:G186)</f>
        <v>15018</v>
      </c>
      <c r="F186" s="297">
        <v>2198</v>
      </c>
      <c r="G186" s="297">
        <v>0</v>
      </c>
      <c r="H186" s="297">
        <v>0</v>
      </c>
      <c r="I186" s="297">
        <v>0</v>
      </c>
      <c r="J186" s="297">
        <v>0</v>
      </c>
      <c r="L186" s="65"/>
      <c r="M186" s="82"/>
      <c r="N186" s="82"/>
      <c r="O186" s="82"/>
      <c r="P186" s="82"/>
      <c r="Q186" s="80"/>
      <c r="R186" s="67"/>
    </row>
    <row r="187" spans="1:18" ht="11.25" customHeight="1" x14ac:dyDescent="0.2">
      <c r="A187" s="348" t="s">
        <v>583</v>
      </c>
      <c r="B187" s="348"/>
      <c r="C187" s="348"/>
      <c r="D187" s="348"/>
      <c r="E187" s="298">
        <f>SUM(F187:J187,'5.3b'!E187:G187)</f>
        <v>40411</v>
      </c>
      <c r="F187" s="297">
        <v>4992</v>
      </c>
      <c r="G187" s="297">
        <v>1444</v>
      </c>
      <c r="H187" s="297">
        <v>0</v>
      </c>
      <c r="I187" s="297">
        <v>0</v>
      </c>
      <c r="J187" s="297">
        <v>0</v>
      </c>
      <c r="L187" s="65"/>
      <c r="M187" s="82"/>
      <c r="N187" s="82"/>
      <c r="O187" s="82"/>
      <c r="P187" s="82"/>
      <c r="Q187" s="80"/>
      <c r="R187" s="67"/>
    </row>
    <row r="188" spans="1:18" ht="11.25" customHeight="1" x14ac:dyDescent="0.2">
      <c r="A188" s="348" t="s">
        <v>584</v>
      </c>
      <c r="B188" s="348"/>
      <c r="C188" s="348"/>
      <c r="D188" s="348"/>
      <c r="E188" s="298">
        <f>SUM(F188:J188,'5.3b'!E188:G188)</f>
        <v>101446</v>
      </c>
      <c r="F188" s="297">
        <v>45454</v>
      </c>
      <c r="G188" s="297">
        <v>6486</v>
      </c>
      <c r="H188" s="297">
        <v>0</v>
      </c>
      <c r="I188" s="297">
        <v>0</v>
      </c>
      <c r="J188" s="297">
        <v>0</v>
      </c>
      <c r="L188" s="65"/>
      <c r="M188" s="82"/>
      <c r="N188" s="82"/>
      <c r="O188" s="82"/>
      <c r="P188" s="82"/>
      <c r="Q188" s="80"/>
      <c r="R188" s="67"/>
    </row>
    <row r="189" spans="1:18" ht="11.25" customHeight="1" x14ac:dyDescent="0.2">
      <c r="A189" s="348" t="s">
        <v>585</v>
      </c>
      <c r="B189" s="348"/>
      <c r="C189" s="348"/>
      <c r="D189" s="348"/>
      <c r="E189" s="298">
        <f>SUM(F189:J189,'5.3b'!E189:G189)</f>
        <v>40038</v>
      </c>
      <c r="F189" s="297">
        <v>0</v>
      </c>
      <c r="G189" s="297">
        <v>483</v>
      </c>
      <c r="H189" s="297">
        <v>0</v>
      </c>
      <c r="I189" s="297">
        <v>0</v>
      </c>
      <c r="J189" s="297">
        <v>0</v>
      </c>
      <c r="L189" s="65"/>
      <c r="M189" s="82"/>
      <c r="N189" s="82"/>
      <c r="O189" s="82"/>
      <c r="P189" s="82"/>
      <c r="Q189" s="80"/>
      <c r="R189" s="67"/>
    </row>
    <row r="190" spans="1:18" ht="11.25" customHeight="1" x14ac:dyDescent="0.2">
      <c r="A190" s="348" t="s">
        <v>586</v>
      </c>
      <c r="B190" s="348"/>
      <c r="C190" s="348"/>
      <c r="D190" s="348"/>
      <c r="E190" s="298">
        <f>SUM(F190:J190,'5.3b'!E190:G190)</f>
        <v>22083</v>
      </c>
      <c r="F190" s="297">
        <v>3978</v>
      </c>
      <c r="G190" s="297">
        <v>0</v>
      </c>
      <c r="H190" s="297">
        <v>0</v>
      </c>
      <c r="I190" s="297">
        <v>0</v>
      </c>
      <c r="J190" s="297">
        <v>0</v>
      </c>
      <c r="L190" s="65"/>
      <c r="M190" s="82"/>
      <c r="N190" s="82"/>
      <c r="O190" s="82"/>
      <c r="P190" s="82"/>
      <c r="Q190" s="80"/>
      <c r="R190" s="67"/>
    </row>
    <row r="191" spans="1:18" ht="11.25" customHeight="1" x14ac:dyDescent="0.2">
      <c r="A191" s="348" t="s">
        <v>587</v>
      </c>
      <c r="B191" s="348"/>
      <c r="C191" s="348"/>
      <c r="D191" s="348"/>
      <c r="E191" s="298">
        <f>SUM(F191:J191,'5.3b'!E191:G191)</f>
        <v>2036</v>
      </c>
      <c r="F191" s="297">
        <v>0</v>
      </c>
      <c r="G191" s="297">
        <v>0</v>
      </c>
      <c r="H191" s="297">
        <v>0</v>
      </c>
      <c r="I191" s="297">
        <v>0</v>
      </c>
      <c r="J191" s="297">
        <v>0</v>
      </c>
      <c r="L191" s="65"/>
      <c r="M191" s="82"/>
      <c r="N191" s="82"/>
      <c r="O191" s="82"/>
      <c r="P191" s="82"/>
      <c r="Q191" s="80"/>
      <c r="R191" s="67"/>
    </row>
    <row r="192" spans="1:18" ht="11.25" customHeight="1" x14ac:dyDescent="0.2">
      <c r="A192" s="348" t="s">
        <v>588</v>
      </c>
      <c r="B192" s="348"/>
      <c r="C192" s="348"/>
      <c r="D192" s="348"/>
      <c r="E192" s="298">
        <f>SUM(F192:J192,'5.3b'!E192:G192)</f>
        <v>3151</v>
      </c>
      <c r="F192" s="297">
        <v>0</v>
      </c>
      <c r="G192" s="297">
        <v>0</v>
      </c>
      <c r="H192" s="297">
        <v>0</v>
      </c>
      <c r="I192" s="297">
        <v>0</v>
      </c>
      <c r="J192" s="297">
        <v>0</v>
      </c>
      <c r="L192" s="65"/>
      <c r="M192" s="82"/>
      <c r="N192" s="82"/>
      <c r="O192" s="82"/>
      <c r="P192" s="82"/>
      <c r="Q192" s="80"/>
      <c r="R192" s="67"/>
    </row>
    <row r="193" spans="1:18" ht="11.25" customHeight="1" x14ac:dyDescent="0.2">
      <c r="A193" s="348" t="s">
        <v>589</v>
      </c>
      <c r="B193" s="348"/>
      <c r="C193" s="348"/>
      <c r="D193" s="348"/>
      <c r="E193" s="298">
        <f>SUM(F193:J193,'5.3b'!E193:G193)</f>
        <v>11111</v>
      </c>
      <c r="F193" s="297">
        <v>1627</v>
      </c>
      <c r="G193" s="297">
        <v>29</v>
      </c>
      <c r="H193" s="297">
        <v>0</v>
      </c>
      <c r="I193" s="297">
        <v>0</v>
      </c>
      <c r="J193" s="297">
        <v>0</v>
      </c>
      <c r="L193" s="65"/>
      <c r="M193" s="82"/>
      <c r="N193" s="82"/>
      <c r="O193" s="82"/>
      <c r="P193" s="82"/>
      <c r="Q193" s="80"/>
      <c r="R193" s="67"/>
    </row>
    <row r="194" spans="1:18" ht="11.25" customHeight="1" x14ac:dyDescent="0.2">
      <c r="A194" s="348" t="s">
        <v>590</v>
      </c>
      <c r="B194" s="348"/>
      <c r="C194" s="348"/>
      <c r="D194" s="348"/>
      <c r="E194" s="298">
        <f>SUM(F194:J194,'5.3b'!E194:G194)</f>
        <v>2133</v>
      </c>
      <c r="F194" s="297">
        <v>0</v>
      </c>
      <c r="G194" s="297">
        <v>0</v>
      </c>
      <c r="H194" s="297">
        <v>0</v>
      </c>
      <c r="I194" s="297">
        <v>0</v>
      </c>
      <c r="J194" s="297">
        <v>0</v>
      </c>
      <c r="L194" s="65"/>
      <c r="M194" s="82"/>
      <c r="N194" s="82"/>
      <c r="O194" s="82"/>
      <c r="P194" s="82"/>
      <c r="Q194" s="80"/>
      <c r="R194" s="67"/>
    </row>
    <row r="195" spans="1:18" ht="11.25" customHeight="1" x14ac:dyDescent="0.2">
      <c r="A195" s="348" t="s">
        <v>591</v>
      </c>
      <c r="B195" s="348"/>
      <c r="C195" s="348"/>
      <c r="D195" s="348"/>
      <c r="E195" s="298">
        <f>SUM(F195:J195,'5.3b'!E195:G195)</f>
        <v>22024</v>
      </c>
      <c r="F195" s="297">
        <v>0</v>
      </c>
      <c r="G195" s="297">
        <v>871</v>
      </c>
      <c r="H195" s="297">
        <v>0</v>
      </c>
      <c r="I195" s="297">
        <v>0</v>
      </c>
      <c r="J195" s="297">
        <v>0</v>
      </c>
      <c r="L195" s="65"/>
      <c r="M195" s="82"/>
      <c r="N195" s="82"/>
      <c r="O195" s="82"/>
      <c r="P195" s="82"/>
      <c r="Q195" s="80"/>
      <c r="R195" s="67"/>
    </row>
    <row r="196" spans="1:18" ht="11.25" customHeight="1" x14ac:dyDescent="0.2">
      <c r="A196" s="348" t="s">
        <v>592</v>
      </c>
      <c r="B196" s="348"/>
      <c r="C196" s="348"/>
      <c r="D196" s="348"/>
      <c r="E196" s="298">
        <f>SUM(F196:J196,'5.3b'!E196:G196)</f>
        <v>3216</v>
      </c>
      <c r="F196" s="297">
        <v>0</v>
      </c>
      <c r="G196" s="297">
        <v>0</v>
      </c>
      <c r="H196" s="297">
        <v>0</v>
      </c>
      <c r="I196" s="297">
        <v>0</v>
      </c>
      <c r="J196" s="297">
        <v>0</v>
      </c>
      <c r="L196" s="65"/>
      <c r="M196" s="82"/>
      <c r="N196" s="82"/>
      <c r="O196" s="82"/>
      <c r="P196" s="82"/>
      <c r="Q196" s="80"/>
      <c r="R196" s="67"/>
    </row>
    <row r="197" spans="1:18" ht="11.25" customHeight="1" x14ac:dyDescent="0.2">
      <c r="A197" s="348" t="s">
        <v>593</v>
      </c>
      <c r="B197" s="348"/>
      <c r="C197" s="348"/>
      <c r="D197" s="348"/>
      <c r="E197" s="298">
        <f>SUM(F197:J197,'5.3b'!E197:G197)</f>
        <v>2406</v>
      </c>
      <c r="F197" s="297">
        <v>0</v>
      </c>
      <c r="G197" s="297">
        <v>0</v>
      </c>
      <c r="H197" s="297">
        <v>0</v>
      </c>
      <c r="I197" s="297">
        <v>0</v>
      </c>
      <c r="J197" s="297">
        <v>0</v>
      </c>
      <c r="L197" s="65"/>
      <c r="M197" s="82"/>
      <c r="N197" s="82"/>
      <c r="O197" s="82"/>
      <c r="P197" s="82"/>
      <c r="Q197" s="80"/>
      <c r="R197" s="67"/>
    </row>
    <row r="198" spans="1:18" ht="11.25" customHeight="1" x14ac:dyDescent="0.2">
      <c r="A198" s="348" t="s">
        <v>594</v>
      </c>
      <c r="B198" s="348"/>
      <c r="C198" s="348"/>
      <c r="D198" s="348"/>
      <c r="E198" s="298">
        <f>SUM(F198:J198,'5.3b'!E198:G198)</f>
        <v>45902</v>
      </c>
      <c r="F198" s="297">
        <v>5080</v>
      </c>
      <c r="G198" s="297">
        <v>881</v>
      </c>
      <c r="H198" s="297">
        <v>0</v>
      </c>
      <c r="I198" s="297">
        <v>0</v>
      </c>
      <c r="J198" s="297">
        <v>0</v>
      </c>
      <c r="L198" s="65"/>
      <c r="M198" s="82"/>
      <c r="N198" s="82"/>
      <c r="O198" s="82"/>
      <c r="P198" s="82"/>
      <c r="Q198" s="80"/>
      <c r="R198" s="67"/>
    </row>
    <row r="199" spans="1:18" ht="11.25" customHeight="1" x14ac:dyDescent="0.2">
      <c r="A199" s="348" t="s">
        <v>595</v>
      </c>
      <c r="B199" s="348"/>
      <c r="C199" s="348"/>
      <c r="D199" s="348"/>
      <c r="E199" s="298">
        <f>SUM(F199:J199,'5.3b'!E199:G199)</f>
        <v>11990</v>
      </c>
      <c r="F199" s="297">
        <v>0</v>
      </c>
      <c r="G199" s="297">
        <v>0</v>
      </c>
      <c r="H199" s="297">
        <v>0</v>
      </c>
      <c r="I199" s="297">
        <v>0</v>
      </c>
      <c r="J199" s="297">
        <v>0</v>
      </c>
      <c r="L199" s="65"/>
      <c r="M199" s="82"/>
      <c r="N199" s="82"/>
      <c r="O199" s="82"/>
      <c r="P199" s="82"/>
      <c r="Q199" s="80"/>
      <c r="R199" s="67"/>
    </row>
    <row r="200" spans="1:18" ht="11.25" customHeight="1" x14ac:dyDescent="0.2">
      <c r="A200" s="348" t="s">
        <v>596</v>
      </c>
      <c r="B200" s="348"/>
      <c r="C200" s="348"/>
      <c r="D200" s="348"/>
      <c r="E200" s="298">
        <f>SUM(F200:J200,'5.3b'!E200:G200)</f>
        <v>6372</v>
      </c>
      <c r="F200" s="297">
        <v>0</v>
      </c>
      <c r="G200" s="297">
        <v>0</v>
      </c>
      <c r="H200" s="297">
        <v>0</v>
      </c>
      <c r="I200" s="297">
        <v>0</v>
      </c>
      <c r="J200" s="297">
        <v>0</v>
      </c>
      <c r="L200" s="65"/>
      <c r="M200" s="82"/>
      <c r="N200" s="82"/>
      <c r="O200" s="82"/>
      <c r="P200" s="82"/>
      <c r="Q200" s="80"/>
      <c r="R200" s="67"/>
    </row>
    <row r="201" spans="1:18" ht="11.25" customHeight="1" x14ac:dyDescent="0.2">
      <c r="A201" s="348" t="s">
        <v>597</v>
      </c>
      <c r="B201" s="348"/>
      <c r="C201" s="348"/>
      <c r="D201" s="348"/>
      <c r="E201" s="298">
        <f>SUM(F201:J201,'5.3b'!E201:G201)</f>
        <v>4042</v>
      </c>
      <c r="F201" s="297">
        <v>0</v>
      </c>
      <c r="G201" s="297">
        <v>0</v>
      </c>
      <c r="H201" s="297">
        <v>0</v>
      </c>
      <c r="I201" s="297">
        <v>0</v>
      </c>
      <c r="J201" s="297">
        <v>0</v>
      </c>
      <c r="L201" s="65"/>
      <c r="M201" s="82"/>
      <c r="N201" s="82"/>
      <c r="O201" s="82"/>
      <c r="P201" s="82"/>
      <c r="Q201" s="80"/>
      <c r="R201" s="67"/>
    </row>
    <row r="202" spans="1:18" ht="11.25" customHeight="1" x14ac:dyDescent="0.2">
      <c r="A202" s="348" t="s">
        <v>598</v>
      </c>
      <c r="B202" s="348"/>
      <c r="C202" s="348"/>
      <c r="D202" s="348"/>
      <c r="E202" s="298">
        <f>SUM(F202:J202,'5.3b'!E202:G202)</f>
        <v>3187</v>
      </c>
      <c r="F202" s="297">
        <v>0</v>
      </c>
      <c r="G202" s="297">
        <v>0</v>
      </c>
      <c r="H202" s="297">
        <v>0</v>
      </c>
      <c r="I202" s="297">
        <v>0</v>
      </c>
      <c r="J202" s="297">
        <v>0</v>
      </c>
      <c r="L202" s="65"/>
      <c r="M202" s="82"/>
      <c r="N202" s="82"/>
      <c r="O202" s="82"/>
      <c r="P202" s="82"/>
      <c r="Q202" s="80"/>
      <c r="R202" s="67"/>
    </row>
    <row r="203" spans="1:18" ht="11.25" customHeight="1" x14ac:dyDescent="0.2">
      <c r="A203" s="348" t="s">
        <v>599</v>
      </c>
      <c r="B203" s="348"/>
      <c r="C203" s="348"/>
      <c r="D203" s="348"/>
      <c r="E203" s="298">
        <f>SUM(F203:J203,'5.3b'!E203:G203)</f>
        <v>11412</v>
      </c>
      <c r="F203" s="297">
        <v>0</v>
      </c>
      <c r="G203" s="297">
        <v>0</v>
      </c>
      <c r="H203" s="297">
        <v>0</v>
      </c>
      <c r="I203" s="297">
        <v>0</v>
      </c>
      <c r="J203" s="297">
        <v>0</v>
      </c>
      <c r="L203" s="65"/>
      <c r="M203" s="82"/>
      <c r="N203" s="82"/>
      <c r="O203" s="82"/>
      <c r="P203" s="82"/>
      <c r="Q203" s="80"/>
      <c r="R203" s="67"/>
    </row>
    <row r="204" spans="1:18" ht="11.25" customHeight="1" x14ac:dyDescent="0.2">
      <c r="A204" s="348" t="s">
        <v>600</v>
      </c>
      <c r="B204" s="348"/>
      <c r="C204" s="348"/>
      <c r="D204" s="348"/>
      <c r="E204" s="298">
        <f>SUM(F204:J204,'5.3b'!E204:G204)</f>
        <v>34224</v>
      </c>
      <c r="F204" s="297">
        <v>17259</v>
      </c>
      <c r="G204" s="297">
        <v>0</v>
      </c>
      <c r="H204" s="297">
        <v>0</v>
      </c>
      <c r="I204" s="297">
        <v>0</v>
      </c>
      <c r="J204" s="297">
        <v>0</v>
      </c>
      <c r="L204" s="65"/>
      <c r="M204" s="82"/>
      <c r="N204" s="82"/>
      <c r="O204" s="82"/>
      <c r="P204" s="82"/>
      <c r="Q204" s="80"/>
      <c r="R204" s="67"/>
    </row>
    <row r="205" spans="1:18" ht="11.25" customHeight="1" x14ac:dyDescent="0.2">
      <c r="A205" s="348" t="s">
        <v>601</v>
      </c>
      <c r="B205" s="348"/>
      <c r="C205" s="348"/>
      <c r="D205" s="348"/>
      <c r="E205" s="298">
        <f>SUM(F205:J205,'5.3b'!E205:G205)</f>
        <v>153233</v>
      </c>
      <c r="F205" s="297">
        <v>58072</v>
      </c>
      <c r="G205" s="297">
        <v>20829</v>
      </c>
      <c r="H205" s="297">
        <v>4457</v>
      </c>
      <c r="I205" s="297">
        <v>1025</v>
      </c>
      <c r="J205" s="297">
        <v>17580</v>
      </c>
      <c r="L205" s="65"/>
      <c r="M205" s="82"/>
      <c r="N205" s="82"/>
      <c r="O205" s="82"/>
      <c r="P205" s="82"/>
      <c r="Q205" s="80"/>
      <c r="R205" s="67"/>
    </row>
    <row r="206" spans="1:18" ht="11.25" customHeight="1" x14ac:dyDescent="0.2">
      <c r="A206" s="348" t="s">
        <v>602</v>
      </c>
      <c r="B206" s="348"/>
      <c r="C206" s="348"/>
      <c r="D206" s="348"/>
      <c r="E206" s="298">
        <f>SUM(F206:J206,'5.3b'!E206:G206)</f>
        <v>4279</v>
      </c>
      <c r="F206" s="297">
        <v>1631</v>
      </c>
      <c r="G206" s="297">
        <v>0</v>
      </c>
      <c r="H206" s="297">
        <v>0</v>
      </c>
      <c r="I206" s="297">
        <v>0</v>
      </c>
      <c r="J206" s="297">
        <v>0</v>
      </c>
      <c r="L206" s="65"/>
      <c r="M206" s="82"/>
      <c r="N206" s="82"/>
      <c r="O206" s="82"/>
      <c r="P206" s="82"/>
      <c r="Q206" s="80"/>
      <c r="R206" s="67"/>
    </row>
    <row r="207" spans="1:18" ht="11.25" customHeight="1" x14ac:dyDescent="0.2">
      <c r="A207" s="348" t="s">
        <v>603</v>
      </c>
      <c r="B207" s="348"/>
      <c r="C207" s="348"/>
      <c r="D207" s="348"/>
      <c r="E207" s="298">
        <f>SUM(F207:J207,'5.3b'!E207:G207)</f>
        <v>21657</v>
      </c>
      <c r="F207" s="297">
        <v>11940</v>
      </c>
      <c r="G207" s="297">
        <v>1843</v>
      </c>
      <c r="H207" s="297">
        <v>0</v>
      </c>
      <c r="I207" s="297">
        <v>0</v>
      </c>
      <c r="J207" s="297">
        <v>0</v>
      </c>
      <c r="L207" s="65"/>
      <c r="M207" s="82"/>
      <c r="N207" s="82"/>
      <c r="O207" s="82"/>
      <c r="P207" s="82"/>
      <c r="Q207" s="80"/>
      <c r="R207" s="67"/>
    </row>
    <row r="208" spans="1:18" ht="11.25" customHeight="1" x14ac:dyDescent="0.2">
      <c r="A208" s="348" t="s">
        <v>604</v>
      </c>
      <c r="B208" s="348"/>
      <c r="C208" s="348"/>
      <c r="D208" s="348"/>
      <c r="E208" s="298">
        <f>SUM(F208:J208,'5.3b'!E208:G208)</f>
        <v>25230</v>
      </c>
      <c r="F208" s="297">
        <v>0</v>
      </c>
      <c r="G208" s="297">
        <v>0</v>
      </c>
      <c r="H208" s="297">
        <v>0</v>
      </c>
      <c r="I208" s="297">
        <v>0</v>
      </c>
      <c r="J208" s="297">
        <v>0</v>
      </c>
      <c r="L208" s="65"/>
      <c r="M208" s="82"/>
      <c r="N208" s="82"/>
      <c r="O208" s="82"/>
      <c r="P208" s="82"/>
      <c r="Q208" s="80"/>
      <c r="R208" s="67"/>
    </row>
    <row r="209" spans="1:18" ht="11.25" customHeight="1" x14ac:dyDescent="0.2">
      <c r="A209" s="348" t="s">
        <v>605</v>
      </c>
      <c r="B209" s="348"/>
      <c r="C209" s="348"/>
      <c r="D209" s="348"/>
      <c r="E209" s="298">
        <f>SUM(F209:J209,'5.3b'!E209:G209)</f>
        <v>10716</v>
      </c>
      <c r="F209" s="297">
        <v>0</v>
      </c>
      <c r="G209" s="297">
        <v>716</v>
      </c>
      <c r="H209" s="297">
        <v>0</v>
      </c>
      <c r="I209" s="297">
        <v>0</v>
      </c>
      <c r="J209" s="297">
        <v>0</v>
      </c>
      <c r="L209" s="65"/>
      <c r="M209" s="82"/>
      <c r="N209" s="82"/>
      <c r="O209" s="82"/>
      <c r="P209" s="82"/>
      <c r="Q209" s="80"/>
      <c r="R209" s="67"/>
    </row>
    <row r="210" spans="1:18" ht="11.25" customHeight="1" x14ac:dyDescent="0.2">
      <c r="A210" s="348" t="s">
        <v>606</v>
      </c>
      <c r="B210" s="348"/>
      <c r="C210" s="348"/>
      <c r="D210" s="348"/>
      <c r="E210" s="298">
        <f>SUM(F210:J210,'5.3b'!E210:G210)</f>
        <v>498969</v>
      </c>
      <c r="F210" s="297">
        <v>265138</v>
      </c>
      <c r="G210" s="297">
        <v>58084</v>
      </c>
      <c r="H210" s="297">
        <v>19715</v>
      </c>
      <c r="I210" s="297">
        <v>0</v>
      </c>
      <c r="J210" s="297">
        <v>44837</v>
      </c>
      <c r="L210" s="65"/>
      <c r="M210" s="82"/>
      <c r="N210" s="82"/>
      <c r="O210" s="82"/>
      <c r="P210" s="82"/>
      <c r="Q210" s="80"/>
      <c r="R210" s="67"/>
    </row>
    <row r="211" spans="1:18" ht="11.25" customHeight="1" x14ac:dyDescent="0.2">
      <c r="A211" s="348" t="s">
        <v>607</v>
      </c>
      <c r="B211" s="348"/>
      <c r="C211" s="348"/>
      <c r="D211" s="348"/>
      <c r="E211" s="298">
        <f>SUM(F211:J211,'5.3b'!E211:G211)</f>
        <v>3987</v>
      </c>
      <c r="F211" s="297">
        <v>0</v>
      </c>
      <c r="G211" s="297">
        <v>0</v>
      </c>
      <c r="H211" s="297">
        <v>0</v>
      </c>
      <c r="I211" s="297">
        <v>0</v>
      </c>
      <c r="J211" s="297">
        <v>0</v>
      </c>
      <c r="L211" s="65"/>
      <c r="M211" s="82"/>
      <c r="N211" s="82"/>
      <c r="O211" s="82"/>
      <c r="P211" s="82"/>
      <c r="Q211" s="80"/>
      <c r="R211" s="67"/>
    </row>
    <row r="212" spans="1:18" ht="11.25" customHeight="1" x14ac:dyDescent="0.2">
      <c r="A212" s="348" t="s">
        <v>608</v>
      </c>
      <c r="B212" s="348"/>
      <c r="C212" s="348"/>
      <c r="D212" s="348"/>
      <c r="E212" s="298">
        <f>SUM(F212:J212,'5.3b'!E212:G212)</f>
        <v>482480</v>
      </c>
      <c r="F212" s="297">
        <v>247172</v>
      </c>
      <c r="G212" s="297">
        <v>55600</v>
      </c>
      <c r="H212" s="297">
        <v>0</v>
      </c>
      <c r="I212" s="297">
        <v>1545</v>
      </c>
      <c r="J212" s="297">
        <v>0</v>
      </c>
      <c r="L212" s="65"/>
      <c r="M212" s="82"/>
      <c r="N212" s="82"/>
      <c r="O212" s="82"/>
      <c r="P212" s="82"/>
      <c r="Q212" s="80"/>
      <c r="R212" s="67"/>
    </row>
    <row r="213" spans="1:18" ht="11.25" customHeight="1" x14ac:dyDescent="0.2">
      <c r="A213" s="348" t="s">
        <v>609</v>
      </c>
      <c r="B213" s="348"/>
      <c r="C213" s="348"/>
      <c r="D213" s="348"/>
      <c r="E213" s="298">
        <f>SUM(F213:J213,'5.3b'!E213:G213)</f>
        <v>22659</v>
      </c>
      <c r="F213" s="297">
        <v>0</v>
      </c>
      <c r="G213" s="297">
        <v>467</v>
      </c>
      <c r="H213" s="297">
        <v>0</v>
      </c>
      <c r="I213" s="297">
        <v>0</v>
      </c>
      <c r="J213" s="297">
        <v>0</v>
      </c>
      <c r="L213" s="65"/>
      <c r="M213" s="82"/>
      <c r="N213" s="82"/>
      <c r="O213" s="82"/>
      <c r="P213" s="82"/>
      <c r="Q213" s="80"/>
      <c r="R213" s="67"/>
    </row>
    <row r="214" spans="1:18" ht="11.25" customHeight="1" x14ac:dyDescent="0.2">
      <c r="A214" s="348" t="s">
        <v>610</v>
      </c>
      <c r="B214" s="348"/>
      <c r="C214" s="348"/>
      <c r="D214" s="348"/>
      <c r="E214" s="298">
        <f>SUM(F214:J214,'5.3b'!E214:G214)</f>
        <v>4210</v>
      </c>
      <c r="F214" s="297">
        <v>0</v>
      </c>
      <c r="G214" s="297">
        <v>0</v>
      </c>
      <c r="H214" s="297">
        <v>0</v>
      </c>
      <c r="I214" s="297">
        <v>0</v>
      </c>
      <c r="J214" s="297">
        <v>0</v>
      </c>
      <c r="L214" s="65"/>
      <c r="M214" s="82"/>
      <c r="N214" s="82"/>
      <c r="O214" s="82"/>
      <c r="P214" s="82"/>
      <c r="Q214" s="80"/>
      <c r="R214" s="67"/>
    </row>
    <row r="215" spans="1:18" ht="11.25" customHeight="1" x14ac:dyDescent="0.2">
      <c r="A215" s="348" t="s">
        <v>611</v>
      </c>
      <c r="B215" s="348"/>
      <c r="C215" s="348"/>
      <c r="D215" s="348"/>
      <c r="E215" s="298">
        <f>SUM(F215:J215,'5.3b'!E215:G215)</f>
        <v>11287</v>
      </c>
      <c r="F215" s="297">
        <v>6252</v>
      </c>
      <c r="G215" s="297">
        <v>0</v>
      </c>
      <c r="H215" s="297">
        <v>0</v>
      </c>
      <c r="I215" s="297">
        <v>0</v>
      </c>
      <c r="J215" s="297">
        <v>0</v>
      </c>
      <c r="L215" s="65"/>
      <c r="M215" s="82"/>
      <c r="N215" s="82"/>
      <c r="O215" s="82"/>
      <c r="P215" s="82"/>
      <c r="Q215" s="80"/>
      <c r="R215" s="67"/>
    </row>
    <row r="216" spans="1:18" ht="11.25" customHeight="1" x14ac:dyDescent="0.2">
      <c r="A216" s="348" t="s">
        <v>612</v>
      </c>
      <c r="B216" s="348"/>
      <c r="C216" s="348"/>
      <c r="D216" s="348"/>
      <c r="E216" s="298">
        <f>SUM(F216:J216,'5.3b'!E216:G216)</f>
        <v>8950</v>
      </c>
      <c r="F216" s="297">
        <v>0</v>
      </c>
      <c r="G216" s="297">
        <v>0</v>
      </c>
      <c r="H216" s="297">
        <v>0</v>
      </c>
      <c r="I216" s="297">
        <v>0</v>
      </c>
      <c r="J216" s="297">
        <v>0</v>
      </c>
      <c r="L216" s="65"/>
      <c r="M216" s="82"/>
      <c r="N216" s="82"/>
      <c r="O216" s="82"/>
      <c r="P216" s="82"/>
      <c r="Q216" s="80"/>
      <c r="R216" s="67"/>
    </row>
    <row r="217" spans="1:18" ht="11.25" customHeight="1" x14ac:dyDescent="0.2">
      <c r="A217" s="348" t="s">
        <v>613</v>
      </c>
      <c r="B217" s="348"/>
      <c r="C217" s="348"/>
      <c r="D217" s="348"/>
      <c r="E217" s="298">
        <f>SUM(F217:J217,'5.3b'!E217:G217)</f>
        <v>6755</v>
      </c>
      <c r="F217" s="297">
        <v>0</v>
      </c>
      <c r="G217" s="297">
        <v>0</v>
      </c>
      <c r="H217" s="297">
        <v>0</v>
      </c>
      <c r="I217" s="297">
        <v>0</v>
      </c>
      <c r="J217" s="297">
        <v>0</v>
      </c>
      <c r="L217" s="65"/>
      <c r="M217" s="82"/>
      <c r="N217" s="82"/>
      <c r="O217" s="82"/>
      <c r="P217" s="82"/>
      <c r="Q217" s="80"/>
      <c r="R217" s="67"/>
    </row>
    <row r="218" spans="1:18" ht="11.25" customHeight="1" x14ac:dyDescent="0.2">
      <c r="A218" s="348" t="s">
        <v>614</v>
      </c>
      <c r="B218" s="348"/>
      <c r="C218" s="348"/>
      <c r="D218" s="348"/>
      <c r="E218" s="298">
        <f>SUM(F218:J218,'5.3b'!E218:G218)</f>
        <v>9663</v>
      </c>
      <c r="F218" s="297">
        <v>0</v>
      </c>
      <c r="G218" s="297">
        <v>0</v>
      </c>
      <c r="H218" s="297">
        <v>0</v>
      </c>
      <c r="I218" s="297">
        <v>0</v>
      </c>
      <c r="J218" s="297">
        <v>0</v>
      </c>
      <c r="L218" s="65"/>
      <c r="M218" s="82"/>
      <c r="N218" s="82"/>
      <c r="O218" s="82"/>
      <c r="P218" s="82"/>
      <c r="Q218" s="80"/>
      <c r="R218" s="67"/>
    </row>
    <row r="219" spans="1:18" ht="11.25" customHeight="1" x14ac:dyDescent="0.2">
      <c r="A219" s="348" t="s">
        <v>615</v>
      </c>
      <c r="B219" s="348"/>
      <c r="C219" s="348"/>
      <c r="D219" s="348"/>
      <c r="E219" s="298">
        <f>SUM(F219:J219,'5.3b'!E219:G219)</f>
        <v>7135</v>
      </c>
      <c r="F219" s="297">
        <v>0</v>
      </c>
      <c r="G219" s="297">
        <v>0</v>
      </c>
      <c r="H219" s="297">
        <v>0</v>
      </c>
      <c r="I219" s="297">
        <v>0</v>
      </c>
      <c r="J219" s="297">
        <v>0</v>
      </c>
      <c r="L219" s="65"/>
      <c r="M219" s="82"/>
      <c r="N219" s="82"/>
      <c r="O219" s="82"/>
      <c r="P219" s="82"/>
      <c r="Q219" s="80"/>
      <c r="R219" s="67"/>
    </row>
    <row r="220" spans="1:18" ht="11.25" customHeight="1" x14ac:dyDescent="0.2">
      <c r="A220" s="348" t="s">
        <v>616</v>
      </c>
      <c r="B220" s="348"/>
      <c r="C220" s="348"/>
      <c r="D220" s="348"/>
      <c r="E220" s="298">
        <f>SUM(F220:J220,'5.3b'!E220:G220)</f>
        <v>52102</v>
      </c>
      <c r="F220" s="297">
        <v>0</v>
      </c>
      <c r="G220" s="297">
        <v>5319</v>
      </c>
      <c r="H220" s="297">
        <v>0</v>
      </c>
      <c r="I220" s="297">
        <v>0</v>
      </c>
      <c r="J220" s="297">
        <v>0</v>
      </c>
      <c r="L220" s="65"/>
      <c r="M220" s="82"/>
      <c r="N220" s="82"/>
      <c r="O220" s="82"/>
      <c r="P220" s="82"/>
      <c r="Q220" s="80"/>
      <c r="R220" s="67"/>
    </row>
    <row r="221" spans="1:18" ht="22.5" customHeight="1" x14ac:dyDescent="0.2">
      <c r="A221" s="347" t="s">
        <v>617</v>
      </c>
      <c r="B221" s="348"/>
      <c r="C221" s="348"/>
      <c r="D221" s="348"/>
      <c r="E221" s="298">
        <f>SUM(F221:J221,'5.3b'!E221:G221)</f>
        <v>9942</v>
      </c>
      <c r="F221" s="297">
        <v>0</v>
      </c>
      <c r="G221" s="297">
        <v>0</v>
      </c>
      <c r="H221" s="297">
        <v>0</v>
      </c>
      <c r="I221" s="297">
        <v>0</v>
      </c>
      <c r="J221" s="297">
        <v>0</v>
      </c>
      <c r="L221" s="65"/>
      <c r="M221" s="83"/>
      <c r="N221" s="82"/>
      <c r="O221" s="82"/>
      <c r="P221" s="82"/>
      <c r="Q221" s="80"/>
      <c r="R221" s="67"/>
    </row>
    <row r="222" spans="1:18" ht="11.25" customHeight="1" x14ac:dyDescent="0.2">
      <c r="A222" s="356" t="s">
        <v>618</v>
      </c>
      <c r="B222" s="356"/>
      <c r="C222" s="356"/>
      <c r="D222" s="356"/>
      <c r="E222" s="298">
        <f>SUM(F222:J222,'5.3b'!E222:G222)</f>
        <v>8953</v>
      </c>
      <c r="F222" s="297">
        <v>0</v>
      </c>
      <c r="G222" s="297">
        <v>0</v>
      </c>
      <c r="H222" s="297">
        <v>0</v>
      </c>
      <c r="I222" s="297">
        <v>0</v>
      </c>
      <c r="J222" s="297">
        <v>0</v>
      </c>
      <c r="L222" s="65"/>
      <c r="M222" s="86"/>
      <c r="N222" s="86"/>
      <c r="O222" s="86"/>
      <c r="P222" s="86"/>
      <c r="Q222" s="80"/>
      <c r="R222" s="67"/>
    </row>
    <row r="223" spans="1:18" ht="17.25" customHeight="1" x14ac:dyDescent="0.2">
      <c r="A223" s="335"/>
      <c r="B223" s="335"/>
      <c r="C223" s="335"/>
      <c r="D223" s="335"/>
      <c r="E223" s="61"/>
      <c r="F223" s="61"/>
      <c r="G223" s="61"/>
      <c r="H223" s="61"/>
      <c r="I223" s="70"/>
      <c r="J223" s="70"/>
      <c r="L223" s="96"/>
    </row>
    <row r="224" spans="1:18" ht="11.25" customHeight="1" x14ac:dyDescent="0.2">
      <c r="A224" s="71"/>
      <c r="B224" s="71"/>
      <c r="C224" s="71"/>
      <c r="D224" s="71"/>
      <c r="F224" s="71"/>
      <c r="G224" s="71"/>
      <c r="H224" s="71"/>
      <c r="I224" s="71"/>
      <c r="J224" s="87"/>
    </row>
    <row r="225" spans="1:1" hidden="1" x14ac:dyDescent="0.2">
      <c r="A225" s="46" t="s">
        <v>153</v>
      </c>
    </row>
  </sheetData>
  <mergeCells count="218">
    <mergeCell ref="A213:D213"/>
    <mergeCell ref="A214:D214"/>
    <mergeCell ref="A215:D215"/>
    <mergeCell ref="A222:D222"/>
    <mergeCell ref="A216:D216"/>
    <mergeCell ref="A217:D217"/>
    <mergeCell ref="A218:D218"/>
    <mergeCell ref="A219:D219"/>
    <mergeCell ref="A220:D220"/>
    <mergeCell ref="A221:D221"/>
    <mergeCell ref="A207:D207"/>
    <mergeCell ref="A208:D208"/>
    <mergeCell ref="A209:D209"/>
    <mergeCell ref="A210:D210"/>
    <mergeCell ref="A211:D211"/>
    <mergeCell ref="A212:D212"/>
    <mergeCell ref="A201:D201"/>
    <mergeCell ref="A202:D202"/>
    <mergeCell ref="A203:D203"/>
    <mergeCell ref="A204:D204"/>
    <mergeCell ref="A205:D205"/>
    <mergeCell ref="A206:D206"/>
    <mergeCell ref="A195:D195"/>
    <mergeCell ref="A196:D196"/>
    <mergeCell ref="A197:D197"/>
    <mergeCell ref="A198:D198"/>
    <mergeCell ref="A199:D199"/>
    <mergeCell ref="A200:D200"/>
    <mergeCell ref="A189:D189"/>
    <mergeCell ref="A190:D190"/>
    <mergeCell ref="A191:D191"/>
    <mergeCell ref="A192:D192"/>
    <mergeCell ref="A193:D193"/>
    <mergeCell ref="A194:D194"/>
    <mergeCell ref="A183:D183"/>
    <mergeCell ref="A184:D184"/>
    <mergeCell ref="A185:D185"/>
    <mergeCell ref="A186:D186"/>
    <mergeCell ref="A187:D187"/>
    <mergeCell ref="A188:D188"/>
    <mergeCell ref="A177:D177"/>
    <mergeCell ref="A178:D178"/>
    <mergeCell ref="A179:D179"/>
    <mergeCell ref="A180:D180"/>
    <mergeCell ref="A181:D181"/>
    <mergeCell ref="A182:D182"/>
    <mergeCell ref="A171:D171"/>
    <mergeCell ref="A172:D172"/>
    <mergeCell ref="A173:D173"/>
    <mergeCell ref="A174:D174"/>
    <mergeCell ref="A175:D175"/>
    <mergeCell ref="A176:D176"/>
    <mergeCell ref="A165:D165"/>
    <mergeCell ref="A166:D166"/>
    <mergeCell ref="A167:D167"/>
    <mergeCell ref="A168:D168"/>
    <mergeCell ref="A169:D169"/>
    <mergeCell ref="A170:D170"/>
    <mergeCell ref="A159:D159"/>
    <mergeCell ref="A160:D160"/>
    <mergeCell ref="A161:D161"/>
    <mergeCell ref="A162:D162"/>
    <mergeCell ref="A163:D163"/>
    <mergeCell ref="A164:D164"/>
    <mergeCell ref="A153:D153"/>
    <mergeCell ref="A154:D154"/>
    <mergeCell ref="A155:D155"/>
    <mergeCell ref="A156:D156"/>
    <mergeCell ref="A157:D157"/>
    <mergeCell ref="A158:D158"/>
    <mergeCell ref="A147:D147"/>
    <mergeCell ref="A148:D148"/>
    <mergeCell ref="A149:D149"/>
    <mergeCell ref="A150:D150"/>
    <mergeCell ref="A151:D151"/>
    <mergeCell ref="A152:D152"/>
    <mergeCell ref="A141:D141"/>
    <mergeCell ref="A142:D142"/>
    <mergeCell ref="A143:D143"/>
    <mergeCell ref="A144:D144"/>
    <mergeCell ref="A145:D145"/>
    <mergeCell ref="A146:D146"/>
    <mergeCell ref="A135:D135"/>
    <mergeCell ref="A136:D136"/>
    <mergeCell ref="A137:D137"/>
    <mergeCell ref="A138:D138"/>
    <mergeCell ref="A139:D139"/>
    <mergeCell ref="A140:D140"/>
    <mergeCell ref="A129:D129"/>
    <mergeCell ref="A130:D130"/>
    <mergeCell ref="A131:D131"/>
    <mergeCell ref="A132:D132"/>
    <mergeCell ref="A133:D133"/>
    <mergeCell ref="A134:D134"/>
    <mergeCell ref="A123:D123"/>
    <mergeCell ref="A124:D124"/>
    <mergeCell ref="A125:D125"/>
    <mergeCell ref="A126:D126"/>
    <mergeCell ref="A127:D127"/>
    <mergeCell ref="A128:D128"/>
    <mergeCell ref="A117:D117"/>
    <mergeCell ref="A118:D118"/>
    <mergeCell ref="A119:D119"/>
    <mergeCell ref="A120:D120"/>
    <mergeCell ref="A121:D121"/>
    <mergeCell ref="A122:D122"/>
    <mergeCell ref="A111:D111"/>
    <mergeCell ref="A112:D112"/>
    <mergeCell ref="A113:D113"/>
    <mergeCell ref="A114:D114"/>
    <mergeCell ref="A115:D115"/>
    <mergeCell ref="A116:D116"/>
    <mergeCell ref="A105:D105"/>
    <mergeCell ref="A106:D106"/>
    <mergeCell ref="A107:D107"/>
    <mergeCell ref="A108:D108"/>
    <mergeCell ref="A109:D109"/>
    <mergeCell ref="A110:D110"/>
    <mergeCell ref="A99:D99"/>
    <mergeCell ref="A100:D100"/>
    <mergeCell ref="A101:D101"/>
    <mergeCell ref="A102:D102"/>
    <mergeCell ref="A103:D103"/>
    <mergeCell ref="A104:D104"/>
    <mergeCell ref="A93:D93"/>
    <mergeCell ref="A94:D94"/>
    <mergeCell ref="A95:D95"/>
    <mergeCell ref="A96:D96"/>
    <mergeCell ref="A97:D97"/>
    <mergeCell ref="A98:D98"/>
    <mergeCell ref="A87:D87"/>
    <mergeCell ref="A88:D88"/>
    <mergeCell ref="A89:D89"/>
    <mergeCell ref="A90:D90"/>
    <mergeCell ref="A91:D91"/>
    <mergeCell ref="A92:D92"/>
    <mergeCell ref="A81:D81"/>
    <mergeCell ref="A82:D82"/>
    <mergeCell ref="A83:D83"/>
    <mergeCell ref="A84:D84"/>
    <mergeCell ref="A85:D85"/>
    <mergeCell ref="A86:D86"/>
    <mergeCell ref="A75:D75"/>
    <mergeCell ref="A76:D76"/>
    <mergeCell ref="A77:D77"/>
    <mergeCell ref="A78:D78"/>
    <mergeCell ref="A79:D79"/>
    <mergeCell ref="A80:D80"/>
    <mergeCell ref="A69:D69"/>
    <mergeCell ref="A70:D70"/>
    <mergeCell ref="A71:D71"/>
    <mergeCell ref="A72:D72"/>
    <mergeCell ref="A73:D73"/>
    <mergeCell ref="A74:D74"/>
    <mergeCell ref="A63:D63"/>
    <mergeCell ref="A64:D64"/>
    <mergeCell ref="A65:D65"/>
    <mergeCell ref="A66:D66"/>
    <mergeCell ref="A67:D67"/>
    <mergeCell ref="A68:D68"/>
    <mergeCell ref="A57:D57"/>
    <mergeCell ref="A58:D58"/>
    <mergeCell ref="A59:D59"/>
    <mergeCell ref="A60:D60"/>
    <mergeCell ref="A61:D61"/>
    <mergeCell ref="A62:D62"/>
    <mergeCell ref="A53:D53"/>
    <mergeCell ref="A54:D54"/>
    <mergeCell ref="A55:D55"/>
    <mergeCell ref="A56:D56"/>
    <mergeCell ref="A45:D45"/>
    <mergeCell ref="A46:D46"/>
    <mergeCell ref="A47:D47"/>
    <mergeCell ref="A48:D48"/>
    <mergeCell ref="A49:D49"/>
    <mergeCell ref="A50:D50"/>
    <mergeCell ref="A44:D44"/>
    <mergeCell ref="A33:D33"/>
    <mergeCell ref="A34:D34"/>
    <mergeCell ref="A35:D35"/>
    <mergeCell ref="A36:D36"/>
    <mergeCell ref="A37:D37"/>
    <mergeCell ref="A38:D38"/>
    <mergeCell ref="A51:D51"/>
    <mergeCell ref="A52:D52"/>
    <mergeCell ref="A23:D23"/>
    <mergeCell ref="A24:D24"/>
    <mergeCell ref="A25:D25"/>
    <mergeCell ref="A26:D26"/>
    <mergeCell ref="A39:D39"/>
    <mergeCell ref="A40:D40"/>
    <mergeCell ref="A41:D41"/>
    <mergeCell ref="A42:D42"/>
    <mergeCell ref="A43:D43"/>
    <mergeCell ref="A15:D15"/>
    <mergeCell ref="A16:D16"/>
    <mergeCell ref="A17:D17"/>
    <mergeCell ref="A18:D18"/>
    <mergeCell ref="A19:D19"/>
    <mergeCell ref="A20:D20"/>
    <mergeCell ref="A223:D223"/>
    <mergeCell ref="A10:D10"/>
    <mergeCell ref="A2:I2"/>
    <mergeCell ref="A3:I3"/>
    <mergeCell ref="A4:I4"/>
    <mergeCell ref="A7:D7"/>
    <mergeCell ref="A11:D11"/>
    <mergeCell ref="A12:D12"/>
    <mergeCell ref="A13:D13"/>
    <mergeCell ref="A14:D14"/>
    <mergeCell ref="A27:D27"/>
    <mergeCell ref="A28:D28"/>
    <mergeCell ref="A29:D29"/>
    <mergeCell ref="A30:D30"/>
    <mergeCell ref="A31:D31"/>
    <mergeCell ref="A32:D32"/>
    <mergeCell ref="A21:D21"/>
    <mergeCell ref="A22:D22"/>
  </mergeCells>
  <hyperlinks>
    <hyperlink ref="J2" location="Índice!A1" tooltip="Ir a Índice" display="Índice!A1"/>
  </hyperlinks>
  <pageMargins left="0.78740157480314965" right="0.59055118110236227" top="0.86458333333333337" bottom="0.86614173228346458" header="0" footer="0.39370078740157499"/>
  <pageSetup orientation="portrait" r:id="rId1"/>
  <headerFooter alignWithMargins="0">
    <oddHeader>&amp;L&amp;"Arial,Negrita"&amp;12&amp;K000080INEGI. Anuario estadístico y geográfico de Veracruz de Ignacio de la Llave 2014. 
Componente Salud</oddHeader>
    <oddFooter>&amp;R&amp;P/&amp;N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dimension ref="A1:H22"/>
  <sheetViews>
    <sheetView view="pageLayout" zoomScaleNormal="100" workbookViewId="0">
      <selection activeCell="D5" sqref="D5"/>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31.33203125" style="46" customWidth="1"/>
    <col min="5" max="5" width="33.33203125" style="46" customWidth="1"/>
    <col min="6" max="6" width="2.33203125" style="46" customWidth="1"/>
    <col min="7" max="7" width="41.6640625" style="46" customWidth="1"/>
    <col min="8" max="16384" width="0" style="46" hidden="1"/>
  </cols>
  <sheetData>
    <row r="1" spans="1:8" ht="11.25" customHeight="1" x14ac:dyDescent="0.2"/>
    <row r="2" spans="1:8" ht="12.75" x14ac:dyDescent="0.2">
      <c r="A2" s="328" t="s">
        <v>375</v>
      </c>
      <c r="B2" s="328"/>
      <c r="C2" s="328"/>
      <c r="D2" s="328"/>
      <c r="E2" s="328"/>
      <c r="F2" s="328"/>
      <c r="G2" s="41" t="s">
        <v>392</v>
      </c>
      <c r="H2" s="46" t="s">
        <v>153</v>
      </c>
    </row>
    <row r="3" spans="1:8" ht="12.75" x14ac:dyDescent="0.2">
      <c r="A3" s="327" t="s">
        <v>901</v>
      </c>
      <c r="B3" s="352"/>
      <c r="C3" s="352"/>
      <c r="D3" s="352"/>
      <c r="E3" s="352"/>
      <c r="F3" s="76"/>
      <c r="G3" s="247"/>
    </row>
    <row r="4" spans="1:8" ht="12.75" x14ac:dyDescent="0.2">
      <c r="A4" s="328" t="s">
        <v>900</v>
      </c>
      <c r="B4" s="353"/>
      <c r="C4" s="353"/>
      <c r="D4" s="353"/>
      <c r="E4" s="353"/>
      <c r="F4" s="77"/>
      <c r="G4" s="77"/>
    </row>
    <row r="5" spans="1:8" x14ac:dyDescent="0.2">
      <c r="A5" s="52"/>
      <c r="B5" s="52"/>
      <c r="C5" s="52"/>
      <c r="D5" s="52"/>
      <c r="E5" s="52"/>
      <c r="F5" s="52"/>
      <c r="G5" s="54"/>
    </row>
    <row r="6" spans="1:8" ht="1.5" customHeight="1" x14ac:dyDescent="0.2"/>
    <row r="7" spans="1:8" x14ac:dyDescent="0.2">
      <c r="A7" s="485" t="s">
        <v>377</v>
      </c>
      <c r="B7" s="486"/>
      <c r="C7" s="486"/>
      <c r="D7" s="486"/>
      <c r="E7" s="251" t="s">
        <v>378</v>
      </c>
      <c r="F7" s="75" t="s">
        <v>154</v>
      </c>
      <c r="G7" s="251" t="s">
        <v>370</v>
      </c>
    </row>
    <row r="8" spans="1:8" ht="1.5" customHeight="1" x14ac:dyDescent="0.2">
      <c r="A8" s="54"/>
      <c r="B8" s="54"/>
      <c r="C8" s="54"/>
      <c r="D8" s="54"/>
      <c r="E8" s="54"/>
      <c r="F8" s="54"/>
      <c r="G8" s="54"/>
    </row>
    <row r="9" spans="1:8" ht="23.25" customHeight="1" x14ac:dyDescent="0.2">
      <c r="A9" s="475" t="s">
        <v>172</v>
      </c>
      <c r="B9" s="476"/>
      <c r="C9" s="476"/>
      <c r="D9" s="476"/>
      <c r="E9" s="84">
        <f>E10+E14+E15</f>
        <v>50</v>
      </c>
      <c r="F9" s="84"/>
      <c r="G9" s="84">
        <f>G10+G14+G15</f>
        <v>40</v>
      </c>
    </row>
    <row r="10" spans="1:8" ht="23.25" customHeight="1" x14ac:dyDescent="0.2">
      <c r="A10" s="450" t="s">
        <v>379</v>
      </c>
      <c r="B10" s="487"/>
      <c r="C10" s="487"/>
      <c r="D10" s="487"/>
      <c r="E10" s="100">
        <f>SUM(E11:E13)</f>
        <v>48</v>
      </c>
      <c r="F10" s="100"/>
      <c r="G10" s="100">
        <f>SUM(G11:G13)</f>
        <v>39</v>
      </c>
    </row>
    <row r="11" spans="1:8" ht="23.25" customHeight="1" x14ac:dyDescent="0.2">
      <c r="A11" s="484" t="s">
        <v>673</v>
      </c>
      <c r="B11" s="484"/>
      <c r="C11" s="484"/>
      <c r="D11" s="484"/>
      <c r="E11" s="252">
        <v>35</v>
      </c>
      <c r="F11" s="100"/>
      <c r="G11" s="100">
        <v>29</v>
      </c>
    </row>
    <row r="12" spans="1:8" ht="17.25" customHeight="1" x14ac:dyDescent="0.2">
      <c r="A12" s="484" t="s">
        <v>674</v>
      </c>
      <c r="B12" s="484"/>
      <c r="C12" s="484"/>
      <c r="D12" s="484"/>
      <c r="E12" s="252">
        <v>8</v>
      </c>
      <c r="F12" s="100"/>
      <c r="G12" s="100">
        <v>6</v>
      </c>
    </row>
    <row r="13" spans="1:8" ht="17.25" customHeight="1" x14ac:dyDescent="0.2">
      <c r="A13" s="484" t="s">
        <v>675</v>
      </c>
      <c r="B13" s="484"/>
      <c r="C13" s="484"/>
      <c r="D13" s="484"/>
      <c r="E13" s="252">
        <v>5</v>
      </c>
      <c r="F13" s="100"/>
      <c r="G13" s="100">
        <v>4</v>
      </c>
    </row>
    <row r="14" spans="1:8" ht="23.25" customHeight="1" x14ac:dyDescent="0.2">
      <c r="A14" s="450" t="s">
        <v>380</v>
      </c>
      <c r="B14" s="451"/>
      <c r="C14" s="451"/>
      <c r="D14" s="451"/>
      <c r="E14" s="100">
        <v>0</v>
      </c>
      <c r="F14" s="100"/>
      <c r="G14" s="100">
        <v>0</v>
      </c>
    </row>
    <row r="15" spans="1:8" ht="23.25" customHeight="1" x14ac:dyDescent="0.2">
      <c r="A15" s="450" t="s">
        <v>381</v>
      </c>
      <c r="B15" s="451"/>
      <c r="C15" s="451"/>
      <c r="D15" s="451"/>
      <c r="E15" s="100">
        <f>SUM(E16:E16)</f>
        <v>2</v>
      </c>
      <c r="F15" s="100"/>
      <c r="G15" s="100">
        <f>SUM(G16:G16)</f>
        <v>1</v>
      </c>
    </row>
    <row r="16" spans="1:8" ht="23.25" customHeight="1" x14ac:dyDescent="0.2">
      <c r="A16" s="484" t="s">
        <v>676</v>
      </c>
      <c r="B16" s="484"/>
      <c r="C16" s="484"/>
      <c r="D16" s="484"/>
      <c r="E16" s="252">
        <v>2</v>
      </c>
      <c r="F16" s="252"/>
      <c r="G16" s="252">
        <v>1</v>
      </c>
    </row>
    <row r="17" spans="1:7" ht="17.25" customHeight="1" x14ac:dyDescent="0.2">
      <c r="A17" s="335"/>
      <c r="B17" s="335"/>
      <c r="C17" s="335"/>
      <c r="D17" s="335"/>
      <c r="E17" s="70"/>
      <c r="F17" s="70"/>
      <c r="G17" s="70"/>
    </row>
    <row r="18" spans="1:7" ht="11.25" customHeight="1" x14ac:dyDescent="0.2">
      <c r="A18" s="71"/>
      <c r="B18" s="71"/>
      <c r="C18" s="71"/>
      <c r="D18" s="71"/>
      <c r="E18" s="71"/>
      <c r="F18" s="71"/>
      <c r="G18" s="71"/>
    </row>
    <row r="19" spans="1:7" ht="11.25" customHeight="1" x14ac:dyDescent="0.2">
      <c r="A19" s="71" t="s">
        <v>154</v>
      </c>
      <c r="C19" s="71"/>
      <c r="D19" s="71" t="s">
        <v>382</v>
      </c>
      <c r="E19" s="71"/>
      <c r="F19" s="71"/>
      <c r="G19" s="71"/>
    </row>
    <row r="20" spans="1:7" ht="11.25" customHeight="1" x14ac:dyDescent="0.2">
      <c r="A20" s="73" t="s">
        <v>144</v>
      </c>
      <c r="B20" s="71"/>
      <c r="C20" s="71"/>
      <c r="D20" s="364" t="s">
        <v>362</v>
      </c>
      <c r="E20" s="364"/>
      <c r="F20" s="364"/>
      <c r="G20" s="364"/>
    </row>
    <row r="21" spans="1:7" x14ac:dyDescent="0.2">
      <c r="A21" s="71"/>
      <c r="B21" s="71"/>
      <c r="C21" s="71"/>
      <c r="D21" s="364"/>
      <c r="E21" s="364"/>
      <c r="F21" s="364"/>
      <c r="G21" s="364"/>
    </row>
    <row r="22" spans="1:7" hidden="1" x14ac:dyDescent="0.2">
      <c r="A22" s="46" t="s">
        <v>153</v>
      </c>
    </row>
  </sheetData>
  <mergeCells count="14">
    <mergeCell ref="D20:G21"/>
    <mergeCell ref="A16:D16"/>
    <mergeCell ref="A17:D17"/>
    <mergeCell ref="A15:D15"/>
    <mergeCell ref="A12:D12"/>
    <mergeCell ref="A13:D13"/>
    <mergeCell ref="A14:D14"/>
    <mergeCell ref="A11:D11"/>
    <mergeCell ref="A2:F2"/>
    <mergeCell ref="A3:E3"/>
    <mergeCell ref="A4:E4"/>
    <mergeCell ref="A7:D7"/>
    <mergeCell ref="A9:D9"/>
    <mergeCell ref="A10:D10"/>
  </mergeCells>
  <hyperlinks>
    <hyperlink ref="G2" location="Índice!A1" tooltip="Ir a Índice" display="Índice!A1"/>
  </hyperlinks>
  <pageMargins left="0.78740157480314965" right="0.59055118110236204" top="0.9375" bottom="0.86614173228346458" header="0" footer="0.39370078740157499"/>
  <pageSetup orientation="portrait" r:id="rId1"/>
  <headerFooter alignWithMargins="0">
    <oddHeader>&amp;L&amp;"Arial,Negrita"&amp;12&amp;K000080INEGI. Anuario estadístico y geográfico de Veracruz de Ignacio de la Llave 2014. 
Componente Salud.</oddHeader>
    <oddFooter>&amp;R&amp;P/&amp;N</oddFooter>
  </headerFooter>
  <ignoredErrors>
    <ignoredError sqref="E10:G10" formulaRange="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pageSetUpPr fitToPage="1"/>
  </sheetPr>
  <dimension ref="A1:K101"/>
  <sheetViews>
    <sheetView view="pageLayout" zoomScaleNormal="100" workbookViewId="0">
      <selection activeCell="A5" sqref="A5"/>
    </sheetView>
  </sheetViews>
  <sheetFormatPr baseColWidth="10" defaultColWidth="8.83203125" defaultRowHeight="7.5" customHeight="1" x14ac:dyDescent="0.2"/>
  <cols>
    <col min="1" max="1" width="8.83203125" style="278" customWidth="1"/>
    <col min="2" max="2" width="79.5" style="278" customWidth="1"/>
    <col min="3" max="3" width="20.83203125" style="278" customWidth="1"/>
    <col min="4" max="4" width="5.83203125" style="278" customWidth="1"/>
    <col min="5" max="5" width="19.6640625" style="254" customWidth="1"/>
    <col min="6" max="6" width="19.1640625" style="254" customWidth="1"/>
    <col min="7" max="7" width="18.5" style="254" customWidth="1"/>
    <col min="8" max="8" width="12" style="254" customWidth="1"/>
    <col min="9" max="16384" width="8.83203125" style="254"/>
  </cols>
  <sheetData>
    <row r="1" spans="1:11" ht="9" customHeight="1" x14ac:dyDescent="0.2">
      <c r="A1" s="253"/>
      <c r="B1" s="253"/>
      <c r="C1" s="253"/>
      <c r="D1" s="253"/>
    </row>
    <row r="2" spans="1:11" ht="3.95" customHeight="1" x14ac:dyDescent="0.2">
      <c r="A2" s="255"/>
      <c r="B2" s="256"/>
      <c r="C2" s="256"/>
      <c r="D2" s="256"/>
      <c r="E2" s="254" t="s">
        <v>153</v>
      </c>
    </row>
    <row r="3" spans="1:11" s="259" customFormat="1" ht="12.75" customHeight="1" x14ac:dyDescent="0.2">
      <c r="A3" s="257"/>
      <c r="B3" s="258" t="s">
        <v>383</v>
      </c>
      <c r="C3" s="41" t="s">
        <v>393</v>
      </c>
      <c r="D3" s="257"/>
    </row>
    <row r="4" spans="1:11" s="259" customFormat="1" ht="12.75" customHeight="1" x14ac:dyDescent="0.2">
      <c r="A4" s="257"/>
      <c r="B4" s="260" t="s">
        <v>903</v>
      </c>
      <c r="C4" s="261"/>
      <c r="D4" s="257"/>
    </row>
    <row r="5" spans="1:11" s="259" customFormat="1" ht="12.75" customHeight="1" x14ac:dyDescent="0.2">
      <c r="A5" s="257"/>
      <c r="B5" s="262" t="s">
        <v>887</v>
      </c>
      <c r="C5" s="263"/>
      <c r="D5" s="257"/>
    </row>
    <row r="6" spans="1:11" s="259" customFormat="1" ht="12.75" customHeight="1" x14ac:dyDescent="0.2">
      <c r="A6" s="257"/>
      <c r="B6" s="262"/>
      <c r="C6" s="263"/>
      <c r="D6" s="257"/>
      <c r="F6" s="264" t="s">
        <v>384</v>
      </c>
      <c r="G6" s="265">
        <v>45</v>
      </c>
    </row>
    <row r="7" spans="1:11" s="259" customFormat="1" ht="12.75" customHeight="1" x14ac:dyDescent="0.2">
      <c r="A7" s="257"/>
      <c r="B7" s="266"/>
      <c r="C7" s="263"/>
      <c r="D7" s="257"/>
      <c r="F7" s="264" t="s">
        <v>680</v>
      </c>
      <c r="G7" s="265">
        <v>29</v>
      </c>
      <c r="H7" s="264"/>
      <c r="I7" s="267"/>
    </row>
    <row r="8" spans="1:11" ht="11.25" customHeight="1" x14ac:dyDescent="0.2">
      <c r="A8" s="256"/>
      <c r="B8" s="488"/>
      <c r="C8" s="488"/>
      <c r="D8" s="256"/>
      <c r="F8" s="268" t="s">
        <v>677</v>
      </c>
      <c r="G8" s="269">
        <v>19</v>
      </c>
      <c r="I8" s="270"/>
    </row>
    <row r="9" spans="1:11" ht="11.25" customHeight="1" x14ac:dyDescent="0.2">
      <c r="A9" s="256"/>
      <c r="B9" s="488"/>
      <c r="C9" s="488"/>
      <c r="D9" s="256"/>
      <c r="F9" s="268" t="s">
        <v>678</v>
      </c>
      <c r="G9" s="269">
        <v>13</v>
      </c>
      <c r="H9" s="268"/>
      <c r="I9" s="271"/>
    </row>
    <row r="10" spans="1:11" ht="11.25" customHeight="1" x14ac:dyDescent="0.2">
      <c r="A10" s="256"/>
      <c r="B10" s="488"/>
      <c r="C10" s="488"/>
      <c r="D10" s="256"/>
      <c r="F10" s="268" t="s">
        <v>81</v>
      </c>
      <c r="G10" s="269">
        <v>5</v>
      </c>
      <c r="H10" s="268"/>
      <c r="I10" s="271"/>
    </row>
    <row r="11" spans="1:11" ht="11.25" customHeight="1" x14ac:dyDescent="0.2">
      <c r="A11" s="256"/>
      <c r="B11" s="488"/>
      <c r="C11" s="488"/>
      <c r="D11" s="256"/>
      <c r="F11" s="268" t="s">
        <v>681</v>
      </c>
      <c r="G11" s="269">
        <v>1</v>
      </c>
      <c r="I11" s="270"/>
    </row>
    <row r="12" spans="1:11" ht="11.25" customHeight="1" x14ac:dyDescent="0.2">
      <c r="A12" s="256"/>
      <c r="B12" s="488"/>
      <c r="C12" s="488"/>
      <c r="D12" s="256"/>
      <c r="F12" s="268" t="s">
        <v>682</v>
      </c>
      <c r="G12" s="269">
        <v>1</v>
      </c>
      <c r="I12" s="270"/>
    </row>
    <row r="13" spans="1:11" ht="11.25" customHeight="1" x14ac:dyDescent="0.2">
      <c r="A13" s="256"/>
      <c r="B13" s="488"/>
      <c r="C13" s="488"/>
      <c r="D13" s="256"/>
      <c r="F13" s="268"/>
      <c r="G13" s="270"/>
      <c r="H13" s="270"/>
      <c r="I13" s="270"/>
      <c r="J13" s="270"/>
      <c r="K13" s="270"/>
    </row>
    <row r="14" spans="1:11" ht="11.25" customHeight="1" x14ac:dyDescent="0.2">
      <c r="A14" s="256"/>
      <c r="B14" s="488"/>
      <c r="C14" s="488"/>
      <c r="D14" s="256"/>
      <c r="F14" s="268"/>
      <c r="G14" s="270"/>
      <c r="H14" s="270"/>
      <c r="I14" s="270"/>
      <c r="J14" s="270"/>
      <c r="K14" s="270"/>
    </row>
    <row r="15" spans="1:11" ht="11.25" customHeight="1" x14ac:dyDescent="0.2">
      <c r="A15" s="256"/>
      <c r="B15" s="488"/>
      <c r="C15" s="488"/>
      <c r="D15" s="256"/>
      <c r="G15" s="270"/>
      <c r="H15" s="270"/>
      <c r="I15" s="270"/>
      <c r="J15" s="270"/>
      <c r="K15" s="270"/>
    </row>
    <row r="16" spans="1:11" ht="11.25" customHeight="1" x14ac:dyDescent="0.2">
      <c r="A16" s="256"/>
      <c r="B16" s="488"/>
      <c r="C16" s="488"/>
      <c r="D16" s="256"/>
      <c r="G16" s="270"/>
      <c r="H16" s="270"/>
      <c r="I16" s="270"/>
      <c r="J16" s="270"/>
      <c r="K16" s="270"/>
    </row>
    <row r="17" spans="1:8" ht="11.25" customHeight="1" x14ac:dyDescent="0.2">
      <c r="A17" s="256"/>
      <c r="B17" s="488"/>
      <c r="C17" s="488"/>
      <c r="D17" s="256"/>
      <c r="G17" s="270"/>
    </row>
    <row r="18" spans="1:8" ht="11.25" customHeight="1" x14ac:dyDescent="0.2">
      <c r="A18" s="256"/>
      <c r="B18" s="488"/>
      <c r="C18" s="488"/>
      <c r="D18" s="256"/>
      <c r="G18" s="270"/>
    </row>
    <row r="19" spans="1:8" ht="11.25" customHeight="1" x14ac:dyDescent="0.2">
      <c r="A19" s="256"/>
      <c r="B19" s="488"/>
      <c r="C19" s="488"/>
      <c r="D19" s="256"/>
    </row>
    <row r="20" spans="1:8" ht="11.25" customHeight="1" x14ac:dyDescent="0.2">
      <c r="A20" s="256"/>
      <c r="B20" s="488"/>
      <c r="C20" s="488"/>
      <c r="D20" s="256"/>
    </row>
    <row r="21" spans="1:8" ht="11.25" customHeight="1" x14ac:dyDescent="0.2">
      <c r="A21" s="256"/>
      <c r="B21" s="488"/>
      <c r="C21" s="488"/>
      <c r="D21" s="256"/>
      <c r="H21" s="268"/>
    </row>
    <row r="22" spans="1:8" ht="11.25" customHeight="1" x14ac:dyDescent="0.2">
      <c r="A22" s="256"/>
      <c r="B22" s="488"/>
      <c r="C22" s="488"/>
      <c r="D22" s="256"/>
    </row>
    <row r="23" spans="1:8" ht="11.25" customHeight="1" x14ac:dyDescent="0.2">
      <c r="A23" s="256"/>
      <c r="B23" s="488"/>
      <c r="C23" s="488"/>
      <c r="D23" s="256"/>
    </row>
    <row r="24" spans="1:8" ht="11.25" customHeight="1" x14ac:dyDescent="0.2">
      <c r="A24" s="256"/>
      <c r="B24" s="488"/>
      <c r="C24" s="488"/>
      <c r="D24" s="256"/>
    </row>
    <row r="25" spans="1:8" ht="11.25" customHeight="1" x14ac:dyDescent="0.2">
      <c r="A25" s="256"/>
      <c r="B25" s="488"/>
      <c r="C25" s="488"/>
      <c r="D25" s="256"/>
    </row>
    <row r="26" spans="1:8" ht="11.25" customHeight="1" x14ac:dyDescent="0.2">
      <c r="A26" s="256"/>
      <c r="B26" s="488"/>
      <c r="C26" s="488"/>
      <c r="D26" s="256"/>
    </row>
    <row r="27" spans="1:8" ht="11.25" customHeight="1" x14ac:dyDescent="0.2">
      <c r="A27" s="256"/>
      <c r="B27" s="488"/>
      <c r="C27" s="488"/>
      <c r="D27" s="256"/>
    </row>
    <row r="28" spans="1:8" ht="11.25" customHeight="1" x14ac:dyDescent="0.2">
      <c r="A28" s="256"/>
      <c r="B28" s="488"/>
      <c r="C28" s="488"/>
      <c r="D28" s="256"/>
    </row>
    <row r="29" spans="1:8" ht="11.25" customHeight="1" x14ac:dyDescent="0.2">
      <c r="A29" s="256"/>
      <c r="B29" s="488"/>
      <c r="C29" s="488"/>
      <c r="D29" s="256"/>
    </row>
    <row r="30" spans="1:8" s="273" customFormat="1" ht="11.25" customHeight="1" x14ac:dyDescent="0.2">
      <c r="A30" s="272"/>
      <c r="B30" s="488"/>
      <c r="C30" s="488"/>
      <c r="D30" s="272"/>
      <c r="F30" s="254"/>
      <c r="G30" s="254"/>
    </row>
    <row r="31" spans="1:8" s="273" customFormat="1" ht="11.25" customHeight="1" x14ac:dyDescent="0.2">
      <c r="A31" s="272"/>
      <c r="B31" s="488"/>
      <c r="C31" s="488"/>
      <c r="D31" s="272"/>
      <c r="F31" s="254"/>
      <c r="G31" s="254"/>
    </row>
    <row r="32" spans="1:8" s="273" customFormat="1" ht="11.25" customHeight="1" x14ac:dyDescent="0.2">
      <c r="A32" s="272"/>
      <c r="B32" s="272"/>
      <c r="C32" s="272"/>
      <c r="D32" s="272"/>
      <c r="F32" s="254"/>
      <c r="G32" s="274"/>
    </row>
    <row r="33" spans="1:7" s="273" customFormat="1" ht="11.25" customHeight="1" x14ac:dyDescent="0.2">
      <c r="A33" s="272"/>
      <c r="B33" s="272"/>
      <c r="C33" s="272"/>
      <c r="D33" s="272"/>
      <c r="F33" s="254"/>
      <c r="G33" s="275"/>
    </row>
    <row r="34" spans="1:7" s="273" customFormat="1" ht="11.25" customHeight="1" x14ac:dyDescent="0.2">
      <c r="A34" s="272"/>
      <c r="B34" s="272"/>
      <c r="C34" s="272"/>
      <c r="D34" s="272"/>
      <c r="F34" s="254"/>
      <c r="G34" s="275"/>
    </row>
    <row r="35" spans="1:7" s="273" customFormat="1" ht="11.25" customHeight="1" x14ac:dyDescent="0.2">
      <c r="A35" s="276" t="s">
        <v>153</v>
      </c>
      <c r="B35" s="276"/>
      <c r="C35" s="276"/>
      <c r="D35" s="276"/>
      <c r="F35" s="254"/>
      <c r="G35" s="275"/>
    </row>
    <row r="36" spans="1:7" s="273" customFormat="1" ht="11.25" customHeight="1" x14ac:dyDescent="0.2">
      <c r="A36" s="276"/>
      <c r="B36" s="276"/>
      <c r="C36" s="276"/>
      <c r="D36" s="276"/>
      <c r="F36" s="254"/>
      <c r="G36" s="275"/>
    </row>
    <row r="37" spans="1:7" s="273" customFormat="1" ht="11.25" customHeight="1" x14ac:dyDescent="0.2">
      <c r="A37" s="276"/>
      <c r="B37" s="276"/>
      <c r="C37" s="276"/>
      <c r="D37" s="276"/>
      <c r="F37" s="254"/>
      <c r="G37" s="275"/>
    </row>
    <row r="38" spans="1:7" s="273" customFormat="1" ht="11.25" customHeight="1" x14ac:dyDescent="0.2">
      <c r="A38" s="276"/>
      <c r="B38" s="276"/>
      <c r="C38" s="276"/>
      <c r="D38" s="276"/>
      <c r="F38" s="254"/>
      <c r="G38" s="275"/>
    </row>
    <row r="39" spans="1:7" s="273" customFormat="1" ht="11.25" customHeight="1" x14ac:dyDescent="0.2">
      <c r="A39" s="276"/>
      <c r="B39" s="276"/>
      <c r="C39" s="276"/>
      <c r="D39" s="276"/>
      <c r="F39" s="254"/>
      <c r="G39" s="275"/>
    </row>
    <row r="40" spans="1:7" s="273" customFormat="1" ht="11.25" customHeight="1" x14ac:dyDescent="0.2">
      <c r="A40" s="276"/>
      <c r="B40" s="276"/>
      <c r="C40" s="276"/>
      <c r="D40" s="276"/>
      <c r="F40" s="254"/>
      <c r="G40" s="275"/>
    </row>
    <row r="41" spans="1:7" s="273" customFormat="1" ht="11.25" customHeight="1" x14ac:dyDescent="0.2">
      <c r="A41" s="276"/>
      <c r="B41" s="276"/>
      <c r="C41" s="276"/>
      <c r="D41" s="276"/>
      <c r="F41" s="254"/>
      <c r="G41" s="274"/>
    </row>
    <row r="42" spans="1:7" s="273" customFormat="1" ht="11.25" customHeight="1" x14ac:dyDescent="0.2">
      <c r="A42" s="276"/>
      <c r="B42" s="276"/>
      <c r="C42" s="276"/>
      <c r="D42" s="276"/>
      <c r="F42" s="254"/>
      <c r="G42" s="277"/>
    </row>
    <row r="43" spans="1:7" s="273" customFormat="1" ht="11.25" customHeight="1" x14ac:dyDescent="0.2">
      <c r="A43" s="276"/>
      <c r="B43" s="276"/>
      <c r="C43" s="276"/>
      <c r="D43" s="276"/>
      <c r="F43" s="254"/>
      <c r="G43" s="277"/>
    </row>
    <row r="44" spans="1:7" s="273" customFormat="1" ht="11.25" customHeight="1" x14ac:dyDescent="0.2">
      <c r="A44" s="276"/>
      <c r="B44" s="276"/>
      <c r="C44" s="276"/>
      <c r="D44" s="276"/>
      <c r="F44" s="254"/>
      <c r="G44" s="277"/>
    </row>
    <row r="45" spans="1:7" s="273" customFormat="1" ht="11.25" customHeight="1" x14ac:dyDescent="0.2">
      <c r="A45" s="276"/>
      <c r="B45" s="276"/>
      <c r="C45" s="276"/>
      <c r="D45" s="276"/>
      <c r="F45" s="254"/>
      <c r="G45" s="277"/>
    </row>
    <row r="46" spans="1:7" s="273" customFormat="1" ht="11.25" customHeight="1" x14ac:dyDescent="0.2">
      <c r="A46" s="276"/>
      <c r="B46" s="276"/>
      <c r="C46" s="276"/>
      <c r="D46" s="276"/>
      <c r="F46" s="254"/>
      <c r="G46" s="277"/>
    </row>
    <row r="47" spans="1:7" s="273" customFormat="1" ht="11.25" customHeight="1" x14ac:dyDescent="0.2">
      <c r="A47" s="276"/>
      <c r="B47" s="276"/>
      <c r="C47" s="276"/>
      <c r="D47" s="276"/>
      <c r="F47" s="254"/>
      <c r="G47" s="254"/>
    </row>
    <row r="48" spans="1:7" s="273" customFormat="1" ht="11.25" customHeight="1" x14ac:dyDescent="0.2">
      <c r="A48" s="276"/>
      <c r="B48" s="276"/>
      <c r="C48" s="276"/>
      <c r="D48" s="276"/>
      <c r="F48" s="254"/>
      <c r="G48" s="254"/>
    </row>
    <row r="49" spans="1:7" s="273" customFormat="1" ht="11.25" customHeight="1" x14ac:dyDescent="0.2">
      <c r="A49" s="276"/>
      <c r="B49" s="276"/>
      <c r="C49" s="276"/>
      <c r="D49" s="276"/>
      <c r="F49" s="254"/>
      <c r="G49" s="254"/>
    </row>
    <row r="50" spans="1:7" s="273" customFormat="1" ht="11.25" customHeight="1" x14ac:dyDescent="0.2">
      <c r="A50" s="276"/>
      <c r="B50" s="276"/>
      <c r="C50" s="276"/>
      <c r="D50" s="276"/>
      <c r="F50" s="254"/>
      <c r="G50" s="254"/>
    </row>
    <row r="51" spans="1:7" s="273" customFormat="1" ht="11.25" customHeight="1" x14ac:dyDescent="0.2">
      <c r="A51" s="276"/>
      <c r="B51" s="276"/>
      <c r="C51" s="276"/>
      <c r="D51" s="276"/>
      <c r="F51" s="254"/>
      <c r="G51" s="254"/>
    </row>
    <row r="52" spans="1:7" s="273" customFormat="1" ht="11.25" customHeight="1" x14ac:dyDescent="0.2">
      <c r="A52" s="276"/>
      <c r="B52" s="276"/>
      <c r="C52" s="276"/>
      <c r="D52" s="276"/>
      <c r="F52" s="254"/>
      <c r="G52" s="254"/>
    </row>
    <row r="53" spans="1:7" s="273" customFormat="1" ht="11.25" customHeight="1" x14ac:dyDescent="0.2">
      <c r="A53" s="276"/>
      <c r="B53" s="276"/>
      <c r="C53" s="276"/>
      <c r="D53" s="276"/>
      <c r="F53" s="254"/>
      <c r="G53" s="254"/>
    </row>
    <row r="54" spans="1:7" s="273" customFormat="1" ht="11.25" customHeight="1" x14ac:dyDescent="0.2">
      <c r="A54" s="276"/>
      <c r="B54" s="276"/>
      <c r="C54" s="276"/>
      <c r="D54" s="276"/>
      <c r="F54" s="254"/>
      <c r="G54" s="254"/>
    </row>
    <row r="55" spans="1:7" s="273" customFormat="1" ht="11.25" customHeight="1" x14ac:dyDescent="0.2">
      <c r="A55" s="276"/>
      <c r="B55" s="276"/>
      <c r="C55" s="276"/>
      <c r="D55" s="276"/>
      <c r="F55" s="254"/>
      <c r="G55" s="254"/>
    </row>
    <row r="56" spans="1:7" s="273" customFormat="1" ht="11.25" customHeight="1" x14ac:dyDescent="0.2">
      <c r="A56" s="276"/>
      <c r="B56" s="276"/>
      <c r="C56" s="276"/>
      <c r="D56" s="276"/>
      <c r="F56" s="254"/>
      <c r="G56" s="254"/>
    </row>
    <row r="57" spans="1:7" s="273" customFormat="1" ht="11.25" customHeight="1" x14ac:dyDescent="0.2">
      <c r="A57" s="276"/>
      <c r="B57" s="276"/>
      <c r="C57" s="276"/>
      <c r="D57" s="276"/>
      <c r="F57" s="254"/>
      <c r="G57" s="254"/>
    </row>
    <row r="58" spans="1:7" s="273" customFormat="1" ht="11.25" customHeight="1" x14ac:dyDescent="0.2">
      <c r="A58" s="276"/>
      <c r="B58" s="276"/>
      <c r="C58" s="276"/>
      <c r="D58" s="276"/>
      <c r="F58" s="254"/>
      <c r="G58" s="254"/>
    </row>
    <row r="59" spans="1:7" s="273" customFormat="1" ht="11.25" customHeight="1" x14ac:dyDescent="0.2">
      <c r="A59" s="276"/>
      <c r="B59" s="276"/>
      <c r="C59" s="276"/>
      <c r="D59" s="276"/>
      <c r="F59" s="254"/>
      <c r="G59" s="254"/>
    </row>
    <row r="60" spans="1:7" s="273" customFormat="1" ht="11.25" customHeight="1" x14ac:dyDescent="0.2">
      <c r="A60" s="276"/>
      <c r="B60" s="276"/>
      <c r="C60" s="276"/>
      <c r="D60" s="276"/>
      <c r="F60" s="254"/>
      <c r="G60" s="254"/>
    </row>
    <row r="61" spans="1:7" s="273" customFormat="1" ht="11.25" customHeight="1" x14ac:dyDescent="0.2">
      <c r="A61" s="276"/>
      <c r="B61" s="276"/>
      <c r="C61" s="276"/>
      <c r="D61" s="276"/>
      <c r="F61" s="254"/>
      <c r="G61" s="254"/>
    </row>
    <row r="62" spans="1:7" s="273" customFormat="1" ht="11.25" customHeight="1" x14ac:dyDescent="0.2">
      <c r="A62" s="276"/>
      <c r="B62" s="276"/>
      <c r="C62" s="276"/>
      <c r="D62" s="276"/>
      <c r="F62" s="254"/>
      <c r="G62" s="254"/>
    </row>
    <row r="63" spans="1:7" s="273" customFormat="1" ht="11.25" customHeight="1" x14ac:dyDescent="0.2">
      <c r="A63" s="276"/>
      <c r="B63" s="276"/>
      <c r="C63" s="276"/>
      <c r="D63" s="276"/>
      <c r="F63" s="254"/>
      <c r="G63" s="254"/>
    </row>
    <row r="64" spans="1:7" s="273" customFormat="1" ht="11.25" customHeight="1" x14ac:dyDescent="0.2">
      <c r="A64" s="276"/>
      <c r="B64" s="276"/>
      <c r="C64" s="276"/>
      <c r="D64" s="276"/>
      <c r="F64" s="254"/>
      <c r="G64" s="254"/>
    </row>
    <row r="65" spans="1:7" s="273" customFormat="1" ht="11.25" customHeight="1" x14ac:dyDescent="0.2">
      <c r="A65" s="276"/>
      <c r="B65" s="276"/>
      <c r="C65" s="276"/>
      <c r="D65" s="276"/>
      <c r="F65" s="254"/>
      <c r="G65" s="254"/>
    </row>
    <row r="66" spans="1:7" s="273" customFormat="1" ht="11.25" customHeight="1" x14ac:dyDescent="0.2">
      <c r="A66" s="276"/>
      <c r="B66" s="276"/>
      <c r="C66" s="276"/>
      <c r="D66" s="276"/>
      <c r="F66" s="254"/>
      <c r="G66" s="254"/>
    </row>
    <row r="67" spans="1:7" s="273" customFormat="1" ht="11.25" customHeight="1" x14ac:dyDescent="0.2">
      <c r="A67" s="276"/>
      <c r="B67" s="276"/>
      <c r="C67" s="276"/>
      <c r="D67" s="276"/>
      <c r="F67" s="254"/>
      <c r="G67" s="254"/>
    </row>
    <row r="68" spans="1:7" s="273" customFormat="1" ht="11.25" customHeight="1" x14ac:dyDescent="0.2">
      <c r="A68" s="276"/>
      <c r="B68" s="276"/>
      <c r="C68" s="276"/>
      <c r="D68" s="276"/>
      <c r="F68" s="254"/>
      <c r="G68" s="254"/>
    </row>
    <row r="69" spans="1:7" ht="11.25" customHeight="1" x14ac:dyDescent="0.2"/>
    <row r="70" spans="1:7" ht="11.25" customHeight="1" x14ac:dyDescent="0.2"/>
    <row r="71" spans="1:7" ht="11.25" customHeight="1" x14ac:dyDescent="0.2"/>
    <row r="72" spans="1:7" ht="11.25" customHeight="1" x14ac:dyDescent="0.2"/>
    <row r="73" spans="1:7" ht="11.25" customHeight="1" x14ac:dyDescent="0.2"/>
    <row r="74" spans="1:7" ht="11.25" customHeight="1" x14ac:dyDescent="0.2"/>
    <row r="75" spans="1:7" ht="11.25" customHeight="1" x14ac:dyDescent="0.2"/>
    <row r="76" spans="1:7" ht="11.25" customHeight="1" x14ac:dyDescent="0.2"/>
    <row r="77" spans="1:7" ht="11.25" customHeight="1" x14ac:dyDescent="0.2"/>
    <row r="78" spans="1:7" ht="11.25" customHeight="1" x14ac:dyDescent="0.2"/>
    <row r="79" spans="1:7" ht="11.25" customHeight="1" x14ac:dyDescent="0.2"/>
    <row r="80" spans="1:7"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sheetData>
  <mergeCells count="1">
    <mergeCell ref="B8:C31"/>
  </mergeCells>
  <hyperlinks>
    <hyperlink ref="C3" location="Índice!A1" tooltip="Ir a Índice" display="Índice!A1"/>
  </hyperlinks>
  <pageMargins left="0.78740157480314965" right="0.59055118110236227" top="0.75375000000000003" bottom="0.86614173228346458" header="0" footer="0.51181102362204722"/>
  <pageSetup scale="54" orientation="portrait" r:id="rId1"/>
  <headerFooter alignWithMargins="0">
    <oddHeader>&amp;L&amp;"Arial,Negrita"&amp;12&amp;K000080INEGI. Anuario estadístico y geográfico de Veracruz de Ignacio de la Llave 2014. 
Componente Salud.</oddHead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dimension ref="A1:M54"/>
  <sheetViews>
    <sheetView view="pageLayout" zoomScaleNormal="100" zoomScaleSheetLayoutView="80" workbookViewId="0">
      <selection activeCell="D5" sqref="D5"/>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55" style="46" customWidth="1"/>
    <col min="5" max="5" width="16.6640625" style="46" customWidth="1"/>
    <col min="6" max="6" width="15.33203125" style="46" customWidth="1"/>
    <col min="7" max="7" width="21.6640625" style="46" customWidth="1"/>
    <col min="8" max="16384" width="0" style="46" hidden="1"/>
  </cols>
  <sheetData>
    <row r="1" spans="1:9" ht="11.25" customHeight="1" x14ac:dyDescent="0.2"/>
    <row r="2" spans="1:9" ht="12.75" x14ac:dyDescent="0.2">
      <c r="A2" s="327" t="s">
        <v>385</v>
      </c>
      <c r="B2" s="352"/>
      <c r="C2" s="352"/>
      <c r="D2" s="352"/>
      <c r="E2" s="352"/>
      <c r="F2" s="352"/>
      <c r="G2" s="41" t="s">
        <v>404</v>
      </c>
      <c r="H2" s="46" t="s">
        <v>153</v>
      </c>
      <c r="I2" s="1"/>
    </row>
    <row r="3" spans="1:9" ht="12.75" x14ac:dyDescent="0.2">
      <c r="A3" s="327" t="s">
        <v>902</v>
      </c>
      <c r="B3" s="352"/>
      <c r="C3" s="352"/>
      <c r="D3" s="352"/>
      <c r="E3" s="352"/>
      <c r="F3" s="352"/>
      <c r="G3" s="47"/>
      <c r="I3" s="1"/>
    </row>
    <row r="4" spans="1:9" ht="12.75" x14ac:dyDescent="0.2">
      <c r="A4" s="328" t="s">
        <v>887</v>
      </c>
      <c r="B4" s="353"/>
      <c r="C4" s="353"/>
      <c r="D4" s="353"/>
      <c r="E4" s="353"/>
      <c r="F4" s="353"/>
      <c r="G4" s="247"/>
      <c r="I4" s="2"/>
    </row>
    <row r="5" spans="1:9" x14ac:dyDescent="0.2">
      <c r="A5" s="52"/>
      <c r="B5" s="52"/>
      <c r="C5" s="52"/>
      <c r="D5" s="52"/>
      <c r="E5" s="52"/>
      <c r="F5" s="52"/>
      <c r="G5" s="54"/>
    </row>
    <row r="6" spans="1:9" ht="1.5" customHeight="1" x14ac:dyDescent="0.2"/>
    <row r="7" spans="1:9" ht="11.25" customHeight="1" x14ac:dyDescent="0.2">
      <c r="A7" s="397" t="s">
        <v>100</v>
      </c>
      <c r="B7" s="354"/>
      <c r="C7" s="354"/>
      <c r="D7" s="354"/>
      <c r="E7" s="279"/>
      <c r="F7" s="56"/>
      <c r="G7" s="59" t="s">
        <v>172</v>
      </c>
    </row>
    <row r="8" spans="1:9" ht="1.5" customHeight="1" x14ac:dyDescent="0.2">
      <c r="A8" s="54"/>
      <c r="B8" s="54"/>
      <c r="C8" s="54"/>
      <c r="D8" s="54"/>
      <c r="E8" s="54"/>
      <c r="F8" s="54"/>
      <c r="G8" s="54"/>
    </row>
    <row r="9" spans="1:9" ht="6" customHeight="1" x14ac:dyDescent="0.2">
      <c r="A9" s="62"/>
      <c r="B9" s="62"/>
      <c r="C9" s="62"/>
      <c r="D9" s="62"/>
      <c r="E9" s="62"/>
      <c r="F9" s="62"/>
      <c r="G9" s="62"/>
    </row>
    <row r="10" spans="1:9" ht="17.25" customHeight="1" x14ac:dyDescent="0.2">
      <c r="A10" s="501" t="s">
        <v>387</v>
      </c>
      <c r="B10" s="501"/>
      <c r="C10" s="501"/>
      <c r="D10" s="501"/>
      <c r="E10" s="100"/>
      <c r="F10" s="100"/>
      <c r="G10" s="94">
        <f>SUM(G11:G15)</f>
        <v>617</v>
      </c>
    </row>
    <row r="11" spans="1:9" ht="23.45" customHeight="1" x14ac:dyDescent="0.2">
      <c r="A11" s="495" t="s">
        <v>712</v>
      </c>
      <c r="B11" s="495"/>
      <c r="C11" s="495"/>
      <c r="D11" s="495"/>
      <c r="E11" s="3"/>
      <c r="F11" s="100"/>
      <c r="G11" s="95">
        <v>235</v>
      </c>
    </row>
    <row r="12" spans="1:9" ht="17.25" customHeight="1" x14ac:dyDescent="0.2">
      <c r="A12" s="495" t="s">
        <v>711</v>
      </c>
      <c r="B12" s="495"/>
      <c r="C12" s="495"/>
      <c r="D12" s="495"/>
      <c r="E12" s="3"/>
      <c r="F12" s="100"/>
      <c r="G12" s="95">
        <v>91</v>
      </c>
    </row>
    <row r="13" spans="1:9" ht="17.25" customHeight="1" x14ac:dyDescent="0.2">
      <c r="A13" s="500" t="s">
        <v>356</v>
      </c>
      <c r="B13" s="495"/>
      <c r="C13" s="495"/>
      <c r="D13" s="495"/>
      <c r="E13" s="100"/>
      <c r="F13" s="100"/>
      <c r="G13" s="95">
        <v>110</v>
      </c>
    </row>
    <row r="14" spans="1:9" ht="17.25" customHeight="1" x14ac:dyDescent="0.2">
      <c r="A14" s="500" t="s">
        <v>710</v>
      </c>
      <c r="B14" s="495"/>
      <c r="C14" s="495"/>
      <c r="D14" s="495"/>
      <c r="E14" s="100"/>
      <c r="F14" s="100"/>
      <c r="G14" s="24">
        <v>90</v>
      </c>
    </row>
    <row r="15" spans="1:9" ht="17.25" customHeight="1" x14ac:dyDescent="0.2">
      <c r="A15" s="495" t="s">
        <v>709</v>
      </c>
      <c r="B15" s="495"/>
      <c r="C15" s="495"/>
      <c r="D15" s="495"/>
      <c r="E15" s="100"/>
      <c r="F15" s="100"/>
      <c r="G15" s="24">
        <v>91</v>
      </c>
    </row>
    <row r="16" spans="1:9" ht="23.45" customHeight="1" x14ac:dyDescent="0.2">
      <c r="A16" s="499" t="s">
        <v>388</v>
      </c>
      <c r="B16" s="497"/>
      <c r="C16" s="497"/>
      <c r="D16" s="497"/>
      <c r="E16" s="100"/>
      <c r="F16" s="100"/>
      <c r="G16" s="94">
        <f>SUM(G17:G21)</f>
        <v>559</v>
      </c>
    </row>
    <row r="17" spans="1:13" ht="23.25" customHeight="1" x14ac:dyDescent="0.2">
      <c r="A17" s="495" t="s">
        <v>712</v>
      </c>
      <c r="B17" s="495"/>
      <c r="C17" s="495"/>
      <c r="D17" s="495"/>
      <c r="E17" s="100"/>
      <c r="F17" s="100"/>
      <c r="G17" s="24">
        <v>209</v>
      </c>
    </row>
    <row r="18" spans="1:13" ht="17.25" customHeight="1" x14ac:dyDescent="0.2">
      <c r="A18" s="495" t="s">
        <v>711</v>
      </c>
      <c r="B18" s="495"/>
      <c r="C18" s="495"/>
      <c r="D18" s="495"/>
      <c r="E18" s="100"/>
      <c r="F18" s="100"/>
      <c r="G18" s="24">
        <v>65</v>
      </c>
    </row>
    <row r="19" spans="1:13" ht="17.25" customHeight="1" x14ac:dyDescent="0.2">
      <c r="A19" s="500" t="s">
        <v>356</v>
      </c>
      <c r="B19" s="495"/>
      <c r="C19" s="495"/>
      <c r="D19" s="495"/>
      <c r="E19" s="100"/>
      <c r="F19" s="100"/>
      <c r="G19" s="24">
        <v>112</v>
      </c>
    </row>
    <row r="20" spans="1:13" ht="17.25" customHeight="1" x14ac:dyDescent="0.2">
      <c r="A20" s="500" t="s">
        <v>710</v>
      </c>
      <c r="B20" s="495"/>
      <c r="C20" s="495"/>
      <c r="D20" s="495"/>
      <c r="E20" s="100"/>
      <c r="F20" s="100"/>
      <c r="G20" s="24">
        <v>93</v>
      </c>
    </row>
    <row r="21" spans="1:13" ht="17.25" customHeight="1" x14ac:dyDescent="0.2">
      <c r="A21" s="495" t="s">
        <v>709</v>
      </c>
      <c r="B21" s="495"/>
      <c r="C21" s="495"/>
      <c r="D21" s="495"/>
      <c r="E21" s="100"/>
      <c r="F21" s="100"/>
      <c r="G21" s="24">
        <v>80</v>
      </c>
    </row>
    <row r="22" spans="1:13" ht="23.45" customHeight="1" x14ac:dyDescent="0.2">
      <c r="A22" s="497" t="s">
        <v>389</v>
      </c>
      <c r="B22" s="497"/>
      <c r="C22" s="497"/>
      <c r="D22" s="497"/>
      <c r="E22" s="100"/>
      <c r="F22" s="100"/>
      <c r="G22" s="147">
        <f>SUM(G23:G29)</f>
        <v>236</v>
      </c>
      <c r="J22" s="497"/>
      <c r="K22" s="497"/>
      <c r="L22" s="497"/>
      <c r="M22" s="94"/>
    </row>
    <row r="23" spans="1:13" ht="23.45" customHeight="1" x14ac:dyDescent="0.2">
      <c r="A23" s="495" t="s">
        <v>708</v>
      </c>
      <c r="B23" s="495"/>
      <c r="C23" s="495"/>
      <c r="D23" s="495"/>
      <c r="E23" s="100"/>
      <c r="F23" s="100"/>
      <c r="G23" s="24">
        <v>19</v>
      </c>
      <c r="J23" s="495"/>
      <c r="K23" s="495"/>
      <c r="L23" s="495"/>
      <c r="M23" s="24"/>
    </row>
    <row r="24" spans="1:13" ht="17.25" customHeight="1" x14ac:dyDescent="0.2">
      <c r="A24" s="495" t="s">
        <v>682</v>
      </c>
      <c r="B24" s="496"/>
      <c r="C24" s="496"/>
      <c r="D24" s="496"/>
      <c r="E24" s="100"/>
      <c r="F24" s="100"/>
      <c r="G24" s="24">
        <v>12</v>
      </c>
      <c r="J24" s="495"/>
      <c r="K24" s="496"/>
      <c r="L24" s="496"/>
      <c r="M24" s="24"/>
    </row>
    <row r="25" spans="1:13" ht="17.25" customHeight="1" x14ac:dyDescent="0.2">
      <c r="A25" s="495" t="s">
        <v>677</v>
      </c>
      <c r="B25" s="496"/>
      <c r="C25" s="496"/>
      <c r="D25" s="496"/>
      <c r="E25" s="100"/>
      <c r="F25" s="100"/>
      <c r="G25" s="24">
        <v>52</v>
      </c>
      <c r="J25" s="495"/>
      <c r="K25" s="496"/>
      <c r="L25" s="496"/>
      <c r="M25" s="24"/>
    </row>
    <row r="26" spans="1:13" ht="17.25" customHeight="1" x14ac:dyDescent="0.2">
      <c r="A26" s="495" t="s">
        <v>81</v>
      </c>
      <c r="B26" s="496"/>
      <c r="C26" s="496"/>
      <c r="D26" s="496"/>
      <c r="E26" s="100"/>
      <c r="F26" s="100"/>
      <c r="G26" s="24">
        <v>13</v>
      </c>
      <c r="J26" s="495"/>
      <c r="K26" s="496"/>
      <c r="L26" s="496"/>
      <c r="M26" s="24"/>
    </row>
    <row r="27" spans="1:13" ht="17.25" customHeight="1" x14ac:dyDescent="0.2">
      <c r="A27" s="495" t="s">
        <v>707</v>
      </c>
      <c r="B27" s="496"/>
      <c r="C27" s="496"/>
      <c r="D27" s="496"/>
      <c r="E27" s="100"/>
      <c r="F27" s="100"/>
      <c r="G27" s="95">
        <v>12</v>
      </c>
      <c r="J27" s="495"/>
      <c r="K27" s="496"/>
      <c r="L27" s="496"/>
      <c r="M27" s="95"/>
    </row>
    <row r="28" spans="1:13" ht="17.25" customHeight="1" x14ac:dyDescent="0.2">
      <c r="A28" s="495" t="s">
        <v>678</v>
      </c>
      <c r="B28" s="496"/>
      <c r="C28" s="496"/>
      <c r="D28" s="496"/>
      <c r="E28" s="100"/>
      <c r="F28" s="100"/>
      <c r="G28" s="24">
        <v>55</v>
      </c>
      <c r="J28" s="495"/>
      <c r="K28" s="496"/>
      <c r="L28" s="496"/>
      <c r="M28" s="24"/>
    </row>
    <row r="29" spans="1:13" ht="17.25" customHeight="1" x14ac:dyDescent="0.2">
      <c r="A29" s="495" t="s">
        <v>706</v>
      </c>
      <c r="B29" s="496"/>
      <c r="C29" s="496"/>
      <c r="D29" s="496"/>
      <c r="E29" s="100"/>
      <c r="F29" s="100"/>
      <c r="G29" s="24">
        <v>73</v>
      </c>
      <c r="J29" s="495"/>
      <c r="K29" s="496"/>
      <c r="L29" s="496"/>
      <c r="M29" s="24"/>
    </row>
    <row r="30" spans="1:13" ht="23.45" customHeight="1" x14ac:dyDescent="0.2">
      <c r="A30" s="497" t="s">
        <v>390</v>
      </c>
      <c r="B30" s="497"/>
      <c r="C30" s="497"/>
      <c r="D30" s="497"/>
      <c r="E30" s="100"/>
      <c r="F30" s="100"/>
      <c r="G30" s="147">
        <f>SUM(G31,G36,G38)</f>
        <v>236</v>
      </c>
      <c r="J30" s="497"/>
      <c r="K30" s="497"/>
      <c r="L30" s="497"/>
      <c r="M30" s="94"/>
    </row>
    <row r="31" spans="1:13" ht="23.45" customHeight="1" x14ac:dyDescent="0.2">
      <c r="A31" s="498" t="s">
        <v>379</v>
      </c>
      <c r="B31" s="498"/>
      <c r="C31" s="498"/>
      <c r="D31" s="498"/>
      <c r="E31" s="100"/>
      <c r="F31" s="100"/>
      <c r="G31" s="95">
        <v>144</v>
      </c>
      <c r="J31" s="498"/>
      <c r="K31" s="498"/>
      <c r="L31" s="498"/>
      <c r="M31" s="95"/>
    </row>
    <row r="32" spans="1:13" ht="23.45" customHeight="1" x14ac:dyDescent="0.2">
      <c r="A32" s="493" t="s">
        <v>158</v>
      </c>
      <c r="B32" s="494"/>
      <c r="C32" s="494"/>
      <c r="D32" s="494"/>
      <c r="E32" s="100"/>
      <c r="F32" s="100"/>
      <c r="G32" s="24">
        <v>105</v>
      </c>
      <c r="J32" s="493"/>
      <c r="K32" s="494"/>
      <c r="L32" s="494"/>
      <c r="M32" s="24"/>
    </row>
    <row r="33" spans="1:13" ht="17.25" customHeight="1" x14ac:dyDescent="0.2">
      <c r="A33" s="493" t="s">
        <v>159</v>
      </c>
      <c r="B33" s="494"/>
      <c r="C33" s="494"/>
      <c r="D33" s="494"/>
      <c r="E33" s="100"/>
      <c r="F33" s="100"/>
      <c r="G33" s="24">
        <v>15</v>
      </c>
      <c r="J33" s="493"/>
      <c r="K33" s="494"/>
      <c r="L33" s="494"/>
      <c r="M33" s="24"/>
    </row>
    <row r="34" spans="1:13" ht="17.25" customHeight="1" x14ac:dyDescent="0.2">
      <c r="A34" s="490" t="s">
        <v>705</v>
      </c>
      <c r="B34" s="492"/>
      <c r="C34" s="492"/>
      <c r="D34" s="492"/>
      <c r="E34" s="100"/>
      <c r="F34" s="100"/>
      <c r="G34" s="95">
        <v>3</v>
      </c>
      <c r="J34" s="490"/>
      <c r="K34" s="492"/>
      <c r="L34" s="492"/>
      <c r="M34" s="95"/>
    </row>
    <row r="35" spans="1:13" ht="17.25" customHeight="1" x14ac:dyDescent="0.2">
      <c r="A35" s="490" t="s">
        <v>704</v>
      </c>
      <c r="B35" s="490"/>
      <c r="C35" s="490"/>
      <c r="D35" s="490"/>
      <c r="E35" s="100"/>
      <c r="F35" s="100"/>
      <c r="G35" s="24">
        <v>21</v>
      </c>
      <c r="J35" s="490"/>
      <c r="K35" s="490"/>
      <c r="L35" s="490"/>
      <c r="M35" s="24"/>
    </row>
    <row r="36" spans="1:13" ht="23.45" customHeight="1" x14ac:dyDescent="0.2">
      <c r="A36" s="489" t="s">
        <v>380</v>
      </c>
      <c r="B36" s="489"/>
      <c r="C36" s="489"/>
      <c r="D36" s="489"/>
      <c r="E36" s="100"/>
      <c r="F36" s="100"/>
      <c r="G36" s="95">
        <f>SUM(G37:G37)</f>
        <v>48</v>
      </c>
      <c r="J36" s="489"/>
      <c r="K36" s="489"/>
      <c r="L36" s="489"/>
      <c r="M36" s="95"/>
    </row>
    <row r="37" spans="1:13" ht="17.25" customHeight="1" x14ac:dyDescent="0.2">
      <c r="A37" s="490" t="s">
        <v>703</v>
      </c>
      <c r="B37" s="490"/>
      <c r="C37" s="490"/>
      <c r="D37" s="490"/>
      <c r="E37" s="100"/>
      <c r="F37" s="100"/>
      <c r="G37" s="24">
        <v>48</v>
      </c>
      <c r="J37" s="490"/>
      <c r="K37" s="490"/>
      <c r="L37" s="490"/>
      <c r="M37" s="24"/>
    </row>
    <row r="38" spans="1:13" ht="23.45" customHeight="1" x14ac:dyDescent="0.2">
      <c r="A38" s="489" t="s">
        <v>381</v>
      </c>
      <c r="B38" s="489"/>
      <c r="C38" s="489"/>
      <c r="D38" s="489"/>
      <c r="E38" s="100"/>
      <c r="F38" s="100"/>
      <c r="G38" s="95">
        <f>SUM(G39:G41)</f>
        <v>44</v>
      </c>
      <c r="J38" s="489"/>
      <c r="K38" s="489"/>
      <c r="L38" s="489"/>
      <c r="M38" s="95"/>
    </row>
    <row r="39" spans="1:13" ht="17.25" customHeight="1" x14ac:dyDescent="0.2">
      <c r="A39" s="490" t="s">
        <v>104</v>
      </c>
      <c r="B39" s="490"/>
      <c r="C39" s="490"/>
      <c r="D39" s="490"/>
      <c r="E39" s="100"/>
      <c r="F39" s="100"/>
      <c r="G39" s="95">
        <v>31</v>
      </c>
      <c r="J39" s="490"/>
      <c r="K39" s="490"/>
      <c r="L39" s="490"/>
      <c r="M39" s="95"/>
    </row>
    <row r="40" spans="1:13" ht="17.25" customHeight="1" x14ac:dyDescent="0.2">
      <c r="A40" s="490" t="s">
        <v>702</v>
      </c>
      <c r="B40" s="490"/>
      <c r="C40" s="490"/>
      <c r="D40" s="490"/>
      <c r="E40" s="100"/>
      <c r="F40" s="100"/>
      <c r="G40" s="95">
        <v>8</v>
      </c>
      <c r="J40" s="490"/>
      <c r="K40" s="490"/>
      <c r="L40" s="490"/>
      <c r="M40" s="95"/>
    </row>
    <row r="41" spans="1:13" ht="17.25" customHeight="1" x14ac:dyDescent="0.2">
      <c r="A41" s="490" t="s">
        <v>701</v>
      </c>
      <c r="B41" s="490"/>
      <c r="C41" s="490"/>
      <c r="D41" s="490"/>
      <c r="E41" s="100"/>
      <c r="F41" s="100"/>
      <c r="G41" s="95">
        <v>5</v>
      </c>
      <c r="J41" s="490"/>
      <c r="K41" s="490"/>
      <c r="L41" s="490"/>
      <c r="M41" s="95"/>
    </row>
    <row r="42" spans="1:13" ht="23.45" customHeight="1" x14ac:dyDescent="0.2">
      <c r="A42" s="491" t="s">
        <v>391</v>
      </c>
      <c r="B42" s="491"/>
      <c r="C42" s="491"/>
      <c r="D42" s="491"/>
      <c r="E42" s="100"/>
      <c r="F42" s="100"/>
      <c r="G42" s="94">
        <f>SUM(G43:G46)</f>
        <v>86</v>
      </c>
    </row>
    <row r="43" spans="1:13" ht="23.45" customHeight="1" x14ac:dyDescent="0.2">
      <c r="A43" s="489" t="s">
        <v>672</v>
      </c>
      <c r="B43" s="489"/>
      <c r="C43" s="489"/>
      <c r="D43" s="489"/>
      <c r="E43" s="100"/>
      <c r="F43" s="100"/>
      <c r="G43" s="24">
        <v>41</v>
      </c>
    </row>
    <row r="44" spans="1:13" ht="17.25" customHeight="1" x14ac:dyDescent="0.2">
      <c r="A44" s="489" t="s">
        <v>700</v>
      </c>
      <c r="B44" s="489"/>
      <c r="C44" s="489"/>
      <c r="D44" s="489"/>
      <c r="E44" s="100"/>
      <c r="F44" s="100"/>
      <c r="G44" s="24">
        <v>16</v>
      </c>
    </row>
    <row r="45" spans="1:13" ht="17.25" customHeight="1" x14ac:dyDescent="0.2">
      <c r="A45" s="489" t="s">
        <v>358</v>
      </c>
      <c r="B45" s="489"/>
      <c r="C45" s="489"/>
      <c r="D45" s="489"/>
      <c r="E45" s="100"/>
      <c r="F45" s="100"/>
      <c r="G45" s="24">
        <v>27</v>
      </c>
    </row>
    <row r="46" spans="1:13" ht="17.25" customHeight="1" x14ac:dyDescent="0.2">
      <c r="A46" s="489" t="s">
        <v>359</v>
      </c>
      <c r="B46" s="489"/>
      <c r="C46" s="489"/>
      <c r="D46" s="489"/>
      <c r="E46" s="100"/>
      <c r="F46" s="100"/>
      <c r="G46" s="24">
        <v>2</v>
      </c>
    </row>
    <row r="47" spans="1:13" ht="17.25" customHeight="1" x14ac:dyDescent="0.2">
      <c r="A47" s="335"/>
      <c r="B47" s="335"/>
      <c r="C47" s="335"/>
      <c r="D47" s="335"/>
      <c r="E47" s="70"/>
      <c r="F47" s="70"/>
      <c r="G47" s="70"/>
    </row>
    <row r="48" spans="1:13" ht="11.25" customHeight="1" x14ac:dyDescent="0.2">
      <c r="A48" s="71"/>
      <c r="B48" s="71"/>
      <c r="C48" s="71"/>
      <c r="D48" s="71"/>
      <c r="E48" s="71"/>
      <c r="F48" s="71"/>
      <c r="G48" s="87"/>
    </row>
    <row r="49" spans="1:7" ht="11.25" customHeight="1" x14ac:dyDescent="0.2">
      <c r="A49" s="280" t="s">
        <v>145</v>
      </c>
      <c r="B49" s="71"/>
      <c r="D49" s="340" t="s">
        <v>405</v>
      </c>
      <c r="E49" s="340"/>
      <c r="F49" s="340"/>
      <c r="G49" s="340"/>
    </row>
    <row r="50" spans="1:7" ht="11.25" customHeight="1" x14ac:dyDescent="0.2">
      <c r="A50" s="71"/>
      <c r="B50" s="71"/>
      <c r="C50" s="207"/>
      <c r="D50" s="340"/>
      <c r="E50" s="340"/>
      <c r="F50" s="340"/>
      <c r="G50" s="340"/>
    </row>
    <row r="51" spans="1:7" ht="11.25" customHeight="1" x14ac:dyDescent="0.2">
      <c r="A51" s="73" t="s">
        <v>144</v>
      </c>
      <c r="B51" s="71"/>
      <c r="C51" s="71"/>
      <c r="D51" s="381" t="s">
        <v>699</v>
      </c>
      <c r="E51" s="381"/>
      <c r="F51" s="381"/>
      <c r="G51" s="381"/>
    </row>
    <row r="52" spans="1:7" ht="11.25" hidden="1" customHeight="1" x14ac:dyDescent="0.2">
      <c r="A52" s="74" t="s">
        <v>153</v>
      </c>
    </row>
    <row r="53" spans="1:7" ht="11.25" hidden="1" customHeight="1" x14ac:dyDescent="0.2"/>
    <row r="54" spans="1:7" ht="11.25" hidden="1" customHeight="1" x14ac:dyDescent="0.2"/>
  </sheetData>
  <mergeCells count="64">
    <mergeCell ref="J40:L40"/>
    <mergeCell ref="J41:L41"/>
    <mergeCell ref="J34:L34"/>
    <mergeCell ref="J35:L35"/>
    <mergeCell ref="J36:L36"/>
    <mergeCell ref="J37:L37"/>
    <mergeCell ref="J38:L38"/>
    <mergeCell ref="J39:L39"/>
    <mergeCell ref="J33:L33"/>
    <mergeCell ref="J22:L22"/>
    <mergeCell ref="J23:L23"/>
    <mergeCell ref="J24:L24"/>
    <mergeCell ref="J25:L25"/>
    <mergeCell ref="J26:L26"/>
    <mergeCell ref="J27:L27"/>
    <mergeCell ref="J28:L28"/>
    <mergeCell ref="J29:L29"/>
    <mergeCell ref="J30:L30"/>
    <mergeCell ref="J31:L31"/>
    <mergeCell ref="J32:L32"/>
    <mergeCell ref="A2:F2"/>
    <mergeCell ref="A3:F3"/>
    <mergeCell ref="A4:F4"/>
    <mergeCell ref="A7:D7"/>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30:D30"/>
    <mergeCell ref="A31:D31"/>
    <mergeCell ref="A32:D32"/>
    <mergeCell ref="A33:D33"/>
    <mergeCell ref="A24:D24"/>
    <mergeCell ref="A25:D25"/>
    <mergeCell ref="A26:D26"/>
    <mergeCell ref="A27:D27"/>
    <mergeCell ref="A28:D28"/>
    <mergeCell ref="A29:D29"/>
    <mergeCell ref="A37:D37"/>
    <mergeCell ref="A38:D38"/>
    <mergeCell ref="A34:D34"/>
    <mergeCell ref="A35:D35"/>
    <mergeCell ref="A36:D36"/>
    <mergeCell ref="D49:G50"/>
    <mergeCell ref="A45:D45"/>
    <mergeCell ref="A46:D46"/>
    <mergeCell ref="D51:G51"/>
    <mergeCell ref="A39:D39"/>
    <mergeCell ref="A40:D40"/>
    <mergeCell ref="A41:D41"/>
    <mergeCell ref="A42:D42"/>
    <mergeCell ref="A47:D47"/>
    <mergeCell ref="A43:D43"/>
    <mergeCell ref="A44:D44"/>
  </mergeCells>
  <hyperlinks>
    <hyperlink ref="G2" location="Índice!A1" tooltip="Ir a Índice" display="Índice!A1"/>
  </hyperlinks>
  <pageMargins left="0.78740157480314965" right="0.59055118110236227" top="0.92708333333333337" bottom="0.86614173228346458" header="0" footer="0.39370078740157499"/>
  <pageSetup orientation="portrait" r:id="rId1"/>
  <headerFooter alignWithMargins="0">
    <oddHeader>&amp;L&amp;"Arial,Negrita"&amp;12&amp;K000080INEGI. Anuario estadístico y geográfico de Veracruz de Ignacio de la Llave 2014. 
Componente Salud.</oddHeader>
    <oddFooter>&amp;R&amp;P/&amp;N</oddFooter>
  </headerFooter>
  <rowBreaks count="1" manualBreakCount="1">
    <brk id="41" max="6"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dimension ref="A1:M28"/>
  <sheetViews>
    <sheetView view="pageLayout" zoomScaleNormal="100" workbookViewId="0">
      <selection activeCell="F4" sqref="F4"/>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8.6640625" style="46" customWidth="1"/>
    <col min="5" max="5" width="8" style="46" bestFit="1" customWidth="1"/>
    <col min="6" max="6" width="22.33203125" style="46" customWidth="1"/>
    <col min="7" max="7" width="4.1640625" style="46" customWidth="1"/>
    <col min="8" max="8" width="8" style="46" bestFit="1" customWidth="1"/>
    <col min="9" max="9" width="21.83203125" style="46" customWidth="1"/>
    <col min="10" max="10" width="4.1640625" style="46" customWidth="1"/>
    <col min="11" max="11" width="8" style="46" bestFit="1" customWidth="1"/>
    <col min="12" max="12" width="23.5" style="46" customWidth="1"/>
    <col min="13" max="16384" width="0" style="46" hidden="1"/>
  </cols>
  <sheetData>
    <row r="1" spans="1:13" ht="11.25" customHeight="1" x14ac:dyDescent="0.2"/>
    <row r="2" spans="1:13" ht="12.75" x14ac:dyDescent="0.2">
      <c r="A2" s="328" t="s">
        <v>904</v>
      </c>
      <c r="B2" s="328"/>
      <c r="C2" s="328"/>
      <c r="D2" s="328"/>
      <c r="E2" s="328"/>
      <c r="F2" s="328"/>
      <c r="G2" s="328"/>
      <c r="H2" s="328"/>
      <c r="I2" s="328"/>
      <c r="J2" s="328"/>
      <c r="K2" s="240"/>
      <c r="L2" s="41" t="s">
        <v>692</v>
      </c>
      <c r="M2" s="46" t="s">
        <v>153</v>
      </c>
    </row>
    <row r="3" spans="1:13" ht="12.75" x14ac:dyDescent="0.2">
      <c r="A3" s="328" t="s">
        <v>905</v>
      </c>
      <c r="B3" s="353"/>
      <c r="C3" s="353"/>
      <c r="D3" s="353"/>
      <c r="E3" s="353"/>
      <c r="F3" s="353"/>
      <c r="G3" s="353"/>
      <c r="H3" s="353"/>
      <c r="I3" s="77"/>
      <c r="J3" s="164"/>
      <c r="K3" s="164"/>
      <c r="L3" s="87" t="s">
        <v>282</v>
      </c>
    </row>
    <row r="4" spans="1:13" x14ac:dyDescent="0.2">
      <c r="A4" s="70"/>
      <c r="B4" s="70"/>
      <c r="C4" s="70"/>
      <c r="D4" s="70"/>
      <c r="E4" s="70"/>
      <c r="F4" s="70"/>
      <c r="G4" s="70"/>
      <c r="H4" s="70"/>
      <c r="I4" s="70"/>
      <c r="J4" s="52"/>
      <c r="K4" s="190"/>
      <c r="L4" s="51"/>
    </row>
    <row r="5" spans="1:13" ht="1.5" customHeight="1" x14ac:dyDescent="0.2">
      <c r="K5" s="281"/>
      <c r="L5" s="281"/>
    </row>
    <row r="6" spans="1:13" ht="56.25" customHeight="1" x14ac:dyDescent="0.2">
      <c r="A6" s="397" t="s">
        <v>690</v>
      </c>
      <c r="B6" s="330"/>
      <c r="C6" s="330"/>
      <c r="D6" s="330"/>
      <c r="E6" s="471" t="s">
        <v>695</v>
      </c>
      <c r="F6" s="471"/>
      <c r="G6" s="282"/>
      <c r="H6" s="471" t="s">
        <v>697</v>
      </c>
      <c r="I6" s="471"/>
      <c r="J6" s="207"/>
      <c r="K6" s="471" t="s">
        <v>696</v>
      </c>
      <c r="L6" s="471"/>
    </row>
    <row r="7" spans="1:13" ht="1.5" customHeight="1" x14ac:dyDescent="0.2">
      <c r="A7" s="330"/>
      <c r="B7" s="330"/>
      <c r="C7" s="330"/>
      <c r="D7" s="330"/>
      <c r="E7" s="242"/>
      <c r="F7" s="242"/>
      <c r="G7" s="243"/>
      <c r="H7" s="242"/>
      <c r="I7" s="243"/>
      <c r="J7" s="207"/>
      <c r="K7" s="207"/>
      <c r="L7" s="283"/>
    </row>
    <row r="8" spans="1:13" ht="1.5" customHeight="1" x14ac:dyDescent="0.2">
      <c r="A8" s="330"/>
      <c r="B8" s="330"/>
      <c r="C8" s="330"/>
      <c r="D8" s="330"/>
      <c r="G8" s="62"/>
      <c r="I8" s="281"/>
      <c r="J8" s="207"/>
      <c r="K8" s="284"/>
      <c r="L8" s="285"/>
    </row>
    <row r="9" spans="1:13" ht="11.25" customHeight="1" x14ac:dyDescent="0.2">
      <c r="A9" s="330"/>
      <c r="B9" s="330"/>
      <c r="C9" s="330"/>
      <c r="D9" s="330"/>
      <c r="E9" s="56" t="s">
        <v>689</v>
      </c>
      <c r="F9" s="56" t="s">
        <v>141</v>
      </c>
      <c r="G9" s="56"/>
      <c r="H9" s="56" t="s">
        <v>689</v>
      </c>
      <c r="I9" s="56" t="s">
        <v>141</v>
      </c>
      <c r="J9" s="207"/>
      <c r="K9" s="56" t="s">
        <v>689</v>
      </c>
      <c r="L9" s="56" t="s">
        <v>141</v>
      </c>
    </row>
    <row r="10" spans="1:13" ht="1.5" customHeight="1" x14ac:dyDescent="0.2">
      <c r="A10" s="54"/>
      <c r="B10" s="54"/>
      <c r="C10" s="54"/>
      <c r="D10" s="54"/>
      <c r="E10" s="54"/>
      <c r="F10" s="54"/>
      <c r="G10" s="54"/>
      <c r="H10" s="54"/>
      <c r="I10" s="54"/>
      <c r="J10" s="54"/>
      <c r="K10" s="54"/>
      <c r="L10" s="54"/>
    </row>
    <row r="11" spans="1:13" ht="23.25" customHeight="1" x14ac:dyDescent="0.2">
      <c r="A11" s="502">
        <v>2000</v>
      </c>
      <c r="B11" s="402"/>
      <c r="C11" s="402"/>
      <c r="D11" s="402"/>
      <c r="E11" s="286">
        <v>1.18</v>
      </c>
      <c r="F11" s="286">
        <v>1.02</v>
      </c>
      <c r="G11" s="286"/>
      <c r="H11" s="286">
        <v>75.31</v>
      </c>
      <c r="I11" s="286">
        <v>72.3</v>
      </c>
      <c r="J11" s="286"/>
      <c r="K11" s="286">
        <v>29.61</v>
      </c>
      <c r="L11" s="286">
        <v>29.78</v>
      </c>
    </row>
    <row r="12" spans="1:13" ht="17.25" customHeight="1" x14ac:dyDescent="0.2">
      <c r="A12" s="362">
        <v>2001</v>
      </c>
      <c r="B12" s="362"/>
      <c r="C12" s="362"/>
      <c r="D12" s="362"/>
      <c r="E12" s="286">
        <v>1.19</v>
      </c>
      <c r="F12" s="286">
        <v>1.05</v>
      </c>
      <c r="G12" s="286"/>
      <c r="H12" s="286">
        <v>78.47</v>
      </c>
      <c r="I12" s="286">
        <v>75.510000000000005</v>
      </c>
      <c r="J12" s="286"/>
      <c r="K12" s="286">
        <v>27.41</v>
      </c>
      <c r="L12" s="286">
        <v>29.81</v>
      </c>
    </row>
    <row r="13" spans="1:13" ht="17.25" customHeight="1" x14ac:dyDescent="0.2">
      <c r="A13" s="362">
        <v>2002</v>
      </c>
      <c r="B13" s="362"/>
      <c r="C13" s="362"/>
      <c r="D13" s="362"/>
      <c r="E13" s="286">
        <v>1.18</v>
      </c>
      <c r="F13" s="286">
        <v>1.08</v>
      </c>
      <c r="G13" s="286"/>
      <c r="H13" s="286">
        <v>74.900000000000006</v>
      </c>
      <c r="I13" s="286">
        <v>68.680000000000007</v>
      </c>
      <c r="J13" s="286"/>
      <c r="K13" s="286">
        <v>25.14</v>
      </c>
      <c r="L13" s="286">
        <v>28.55</v>
      </c>
    </row>
    <row r="14" spans="1:13" ht="17.25" customHeight="1" x14ac:dyDescent="0.2">
      <c r="A14" s="362">
        <v>2003</v>
      </c>
      <c r="B14" s="362"/>
      <c r="C14" s="362"/>
      <c r="D14" s="362"/>
      <c r="E14" s="286">
        <v>1.18</v>
      </c>
      <c r="F14" s="286">
        <v>1.06</v>
      </c>
      <c r="G14" s="286"/>
      <c r="H14" s="286">
        <v>73.47</v>
      </c>
      <c r="I14" s="286">
        <v>69.66</v>
      </c>
      <c r="J14" s="286"/>
      <c r="K14" s="286">
        <v>24.47</v>
      </c>
      <c r="L14" s="286">
        <v>31.64</v>
      </c>
    </row>
    <row r="15" spans="1:13" ht="17.25" customHeight="1" x14ac:dyDescent="0.2">
      <c r="A15" s="362">
        <v>2004</v>
      </c>
      <c r="B15" s="362"/>
      <c r="C15" s="362"/>
      <c r="D15" s="362"/>
      <c r="E15" s="286">
        <v>1.25</v>
      </c>
      <c r="F15" s="286">
        <v>1.1200000000000001</v>
      </c>
      <c r="G15" s="286"/>
      <c r="H15" s="286">
        <v>75.66</v>
      </c>
      <c r="I15" s="286">
        <v>70.709999999999994</v>
      </c>
      <c r="J15" s="286"/>
      <c r="K15" s="286">
        <v>20.77</v>
      </c>
      <c r="L15" s="286">
        <v>21.3</v>
      </c>
    </row>
    <row r="16" spans="1:13" ht="17.25" customHeight="1" x14ac:dyDescent="0.2">
      <c r="A16" s="362">
        <v>2005</v>
      </c>
      <c r="B16" s="362"/>
      <c r="C16" s="362"/>
      <c r="D16" s="362"/>
      <c r="E16" s="286">
        <v>1.32</v>
      </c>
      <c r="F16" s="286">
        <v>1.18</v>
      </c>
      <c r="G16" s="286"/>
      <c r="H16" s="286">
        <v>73.349999999999994</v>
      </c>
      <c r="I16" s="286">
        <v>65.819999999999993</v>
      </c>
      <c r="J16" s="286"/>
      <c r="K16" s="286">
        <v>21.02</v>
      </c>
      <c r="L16" s="286">
        <v>24.47</v>
      </c>
    </row>
    <row r="17" spans="1:12" ht="17.25" customHeight="1" x14ac:dyDescent="0.2">
      <c r="A17" s="362">
        <v>2006</v>
      </c>
      <c r="B17" s="362"/>
      <c r="C17" s="362"/>
      <c r="D17" s="362"/>
      <c r="E17" s="286">
        <v>1.38</v>
      </c>
      <c r="F17" s="286">
        <v>1.3</v>
      </c>
      <c r="G17" s="286"/>
      <c r="H17" s="286">
        <v>71.12</v>
      </c>
      <c r="I17" s="286">
        <v>64.959999999999994</v>
      </c>
      <c r="J17" s="286"/>
      <c r="K17" s="286">
        <v>17.41</v>
      </c>
      <c r="L17" s="286">
        <v>18.98</v>
      </c>
    </row>
    <row r="18" spans="1:12" ht="17.25" customHeight="1" x14ac:dyDescent="0.2">
      <c r="A18" s="362">
        <v>2007</v>
      </c>
      <c r="B18" s="362"/>
      <c r="C18" s="362"/>
      <c r="D18" s="362"/>
      <c r="E18" s="286">
        <v>1.41</v>
      </c>
      <c r="F18" s="286">
        <v>1.37</v>
      </c>
      <c r="G18" s="286"/>
      <c r="H18" s="286">
        <v>69.95</v>
      </c>
      <c r="I18" s="286">
        <v>60.51</v>
      </c>
      <c r="J18" s="286"/>
      <c r="K18" s="286">
        <v>16.55</v>
      </c>
      <c r="L18" s="286">
        <v>14.94</v>
      </c>
    </row>
    <row r="19" spans="1:12" ht="17.25" customHeight="1" x14ac:dyDescent="0.2">
      <c r="A19" s="362">
        <v>2008</v>
      </c>
      <c r="B19" s="362"/>
      <c r="C19" s="362"/>
      <c r="D19" s="362"/>
      <c r="E19" s="286">
        <v>1.45</v>
      </c>
      <c r="F19" s="286">
        <v>1.41</v>
      </c>
      <c r="G19" s="286"/>
      <c r="H19" s="286">
        <v>71.290000000000006</v>
      </c>
      <c r="I19" s="286">
        <v>53.05</v>
      </c>
      <c r="J19" s="286"/>
      <c r="K19" s="286">
        <v>13.4</v>
      </c>
      <c r="L19" s="286">
        <v>12.85</v>
      </c>
    </row>
    <row r="20" spans="1:12" ht="17.25" customHeight="1" x14ac:dyDescent="0.2">
      <c r="A20" s="362">
        <v>2009</v>
      </c>
      <c r="B20" s="362"/>
      <c r="C20" s="362"/>
      <c r="D20" s="362"/>
      <c r="E20" s="286">
        <v>1.49</v>
      </c>
      <c r="F20" s="286">
        <v>1.42</v>
      </c>
      <c r="G20" s="286"/>
      <c r="H20" s="286">
        <v>77.8</v>
      </c>
      <c r="I20" s="286">
        <v>83.59</v>
      </c>
      <c r="J20" s="286"/>
      <c r="K20" s="286">
        <v>10.54</v>
      </c>
      <c r="L20" s="286">
        <v>10.68</v>
      </c>
    </row>
    <row r="21" spans="1:12" ht="17.25" customHeight="1" x14ac:dyDescent="0.2">
      <c r="A21" s="362">
        <v>2010</v>
      </c>
      <c r="B21" s="362"/>
      <c r="C21" s="362"/>
      <c r="D21" s="362"/>
      <c r="E21" s="286">
        <v>1.49</v>
      </c>
      <c r="F21" s="286">
        <v>1.4</v>
      </c>
      <c r="G21" s="286"/>
      <c r="H21" s="286">
        <v>80.69</v>
      </c>
      <c r="I21" s="286">
        <v>84.85</v>
      </c>
      <c r="J21" s="286"/>
      <c r="K21" s="286">
        <v>9.01</v>
      </c>
      <c r="L21" s="286">
        <v>10.72</v>
      </c>
    </row>
    <row r="22" spans="1:12" ht="17.25" customHeight="1" x14ac:dyDescent="0.2">
      <c r="A22" s="362">
        <v>2011</v>
      </c>
      <c r="B22" s="362"/>
      <c r="C22" s="362"/>
      <c r="D22" s="362"/>
      <c r="E22" s="286">
        <v>1.58</v>
      </c>
      <c r="F22" s="286">
        <v>1.43</v>
      </c>
      <c r="G22" s="286"/>
      <c r="H22" s="286">
        <v>82.07</v>
      </c>
      <c r="I22" s="286">
        <v>85.78</v>
      </c>
      <c r="J22" s="286"/>
      <c r="K22" s="286">
        <v>8.8699999999999992</v>
      </c>
      <c r="L22" s="286">
        <v>9.6300000000000008</v>
      </c>
    </row>
    <row r="23" spans="1:12" ht="17.25" customHeight="1" x14ac:dyDescent="0.2">
      <c r="A23" s="362">
        <v>2012</v>
      </c>
      <c r="B23" s="362"/>
      <c r="C23" s="362"/>
      <c r="D23" s="362"/>
      <c r="E23" s="286">
        <v>1.72</v>
      </c>
      <c r="F23" s="286">
        <v>1.5</v>
      </c>
      <c r="G23" s="286"/>
      <c r="H23" s="286">
        <v>86.45</v>
      </c>
      <c r="I23" s="286">
        <v>90.56</v>
      </c>
      <c r="J23" s="286"/>
      <c r="K23" s="286">
        <v>8.5</v>
      </c>
      <c r="L23" s="286">
        <v>7.39</v>
      </c>
    </row>
    <row r="24" spans="1:12" ht="17.25" customHeight="1" x14ac:dyDescent="0.2">
      <c r="A24" s="362">
        <v>2013</v>
      </c>
      <c r="B24" s="362"/>
      <c r="C24" s="362"/>
      <c r="D24" s="362"/>
      <c r="E24" s="287">
        <v>1.64</v>
      </c>
      <c r="F24" s="287">
        <v>1.42</v>
      </c>
      <c r="G24" s="287"/>
      <c r="H24" s="287">
        <v>85.3</v>
      </c>
      <c r="I24" s="287">
        <v>83.05</v>
      </c>
      <c r="J24" s="287"/>
      <c r="K24" s="287" t="s">
        <v>688</v>
      </c>
      <c r="L24" s="287" t="s">
        <v>688</v>
      </c>
    </row>
    <row r="25" spans="1:12" ht="17.25" customHeight="1" x14ac:dyDescent="0.2">
      <c r="A25" s="469"/>
      <c r="B25" s="469"/>
      <c r="C25" s="469"/>
      <c r="D25" s="469"/>
      <c r="E25" s="54"/>
      <c r="F25" s="54"/>
      <c r="G25" s="54"/>
      <c r="H25" s="70"/>
      <c r="I25" s="70"/>
      <c r="J25" s="70"/>
      <c r="K25" s="70"/>
      <c r="L25" s="70"/>
    </row>
    <row r="26" spans="1:12" ht="11.25" customHeight="1" x14ac:dyDescent="0.2">
      <c r="A26" s="71"/>
      <c r="B26" s="71"/>
      <c r="C26" s="71"/>
      <c r="D26" s="71"/>
      <c r="E26" s="71"/>
      <c r="F26" s="71"/>
      <c r="G26" s="71"/>
      <c r="H26" s="71"/>
      <c r="I26" s="71"/>
      <c r="J26" s="71"/>
      <c r="K26" s="71"/>
      <c r="L26" s="47"/>
    </row>
    <row r="27" spans="1:12" hidden="1" x14ac:dyDescent="0.2">
      <c r="A27" s="168" t="s">
        <v>153</v>
      </c>
      <c r="B27" s="168"/>
      <c r="C27" s="168"/>
      <c r="D27" s="168"/>
      <c r="E27" s="168"/>
      <c r="F27" s="168"/>
      <c r="G27" s="168"/>
      <c r="H27" s="71"/>
      <c r="I27" s="71"/>
      <c r="J27" s="71"/>
      <c r="K27" s="71"/>
      <c r="L27" s="71"/>
    </row>
    <row r="28" spans="1:12" hidden="1" x14ac:dyDescent="0.2">
      <c r="A28" s="168"/>
      <c r="B28" s="168"/>
      <c r="C28" s="168"/>
      <c r="D28" s="168"/>
      <c r="E28" s="168"/>
      <c r="F28" s="168"/>
      <c r="G28" s="168"/>
      <c r="H28" s="71"/>
      <c r="I28" s="71"/>
      <c r="J28" s="71"/>
      <c r="K28" s="71"/>
      <c r="L28" s="71"/>
    </row>
  </sheetData>
  <mergeCells count="21">
    <mergeCell ref="A23:D23"/>
    <mergeCell ref="A24:D24"/>
    <mergeCell ref="A25:D25"/>
    <mergeCell ref="A17:D17"/>
    <mergeCell ref="A18:D18"/>
    <mergeCell ref="A19:D19"/>
    <mergeCell ref="A20:D20"/>
    <mergeCell ref="A21:D21"/>
    <mergeCell ref="A22:D22"/>
    <mergeCell ref="K6:L6"/>
    <mergeCell ref="A16:D16"/>
    <mergeCell ref="A2:J2"/>
    <mergeCell ref="A3:H3"/>
    <mergeCell ref="A6:D9"/>
    <mergeCell ref="E6:F6"/>
    <mergeCell ref="H6:I6"/>
    <mergeCell ref="A11:D11"/>
    <mergeCell ref="A12:D12"/>
    <mergeCell ref="A13:D13"/>
    <mergeCell ref="A14:D14"/>
    <mergeCell ref="A15:D15"/>
  </mergeCells>
  <hyperlinks>
    <hyperlink ref="L2" location="Índice!A1" tooltip="Ir a Índice" display="Índice!A1"/>
  </hyperlinks>
  <pageMargins left="0.78740157480314965" right="0.59055118110236227" top="0.91666666666666663" bottom="0.86614173228346458" header="0" footer="0.39370078740157499"/>
  <pageSetup orientation="portrait" r:id="rId1"/>
  <headerFooter alignWithMargins="0">
    <oddHeader>&amp;L&amp;"Arial,Negrita"&amp;12&amp;K000080INEGI. Anuario estadístico y geográfico de Veracruz de Ignacio de la Llave 2014. 
Componente Salud.</oddHeader>
    <oddFooter>&amp;R&amp;P/&amp;N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dimension ref="A1:L29"/>
  <sheetViews>
    <sheetView view="pageLayout" zoomScaleNormal="100" workbookViewId="0">
      <selection activeCell="D4" sqref="D4"/>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16.83203125" style="46" customWidth="1"/>
    <col min="5" max="5" width="8" style="46" bestFit="1" customWidth="1"/>
    <col min="6" max="6" width="37.5" style="46" customWidth="1"/>
    <col min="7" max="7" width="12.6640625" style="46" customWidth="1"/>
    <col min="8" max="8" width="8" style="46" bestFit="1" customWidth="1"/>
    <col min="9" max="9" width="25.6640625" style="46" customWidth="1"/>
    <col min="10" max="16384" width="0" style="46" hidden="1"/>
  </cols>
  <sheetData>
    <row r="1" spans="1:12" ht="11.25" customHeight="1" x14ac:dyDescent="0.2"/>
    <row r="2" spans="1:12" ht="12.75" x14ac:dyDescent="0.2">
      <c r="A2" s="328" t="s">
        <v>904</v>
      </c>
      <c r="B2" s="328"/>
      <c r="C2" s="328"/>
      <c r="D2" s="328"/>
      <c r="E2" s="328"/>
      <c r="F2" s="328"/>
      <c r="G2" s="328"/>
      <c r="H2" s="240"/>
      <c r="I2" s="41" t="s">
        <v>692</v>
      </c>
      <c r="J2" s="46" t="s">
        <v>153</v>
      </c>
    </row>
    <row r="3" spans="1:12" ht="12.75" x14ac:dyDescent="0.2">
      <c r="A3" s="328" t="s">
        <v>905</v>
      </c>
      <c r="B3" s="353"/>
      <c r="C3" s="353"/>
      <c r="D3" s="353"/>
      <c r="E3" s="353"/>
      <c r="F3" s="353"/>
      <c r="G3" s="353"/>
      <c r="H3" s="164"/>
      <c r="I3" s="87" t="s">
        <v>283</v>
      </c>
    </row>
    <row r="4" spans="1:12" x14ac:dyDescent="0.2">
      <c r="A4" s="70"/>
      <c r="B4" s="70"/>
      <c r="C4" s="70"/>
      <c r="D4" s="70"/>
      <c r="E4" s="70"/>
      <c r="F4" s="70"/>
      <c r="G4" s="70"/>
      <c r="H4" s="190"/>
      <c r="I4" s="51"/>
    </row>
    <row r="5" spans="1:12" ht="1.5" customHeight="1" x14ac:dyDescent="0.2">
      <c r="H5" s="281"/>
      <c r="I5" s="281"/>
    </row>
    <row r="6" spans="1:12" ht="33.75" customHeight="1" x14ac:dyDescent="0.2">
      <c r="A6" s="397" t="s">
        <v>690</v>
      </c>
      <c r="B6" s="330"/>
      <c r="C6" s="330"/>
      <c r="D6" s="330"/>
      <c r="E6" s="471" t="s">
        <v>698</v>
      </c>
      <c r="F6" s="471"/>
      <c r="G6" s="282"/>
      <c r="H6" s="471" t="s">
        <v>694</v>
      </c>
      <c r="I6" s="471"/>
    </row>
    <row r="7" spans="1:12" ht="1.5" customHeight="1" x14ac:dyDescent="0.2">
      <c r="A7" s="330"/>
      <c r="B7" s="330"/>
      <c r="C7" s="330"/>
      <c r="D7" s="330"/>
      <c r="E7" s="242"/>
      <c r="F7" s="242"/>
      <c r="G7" s="243"/>
      <c r="H7" s="207"/>
      <c r="I7" s="283"/>
    </row>
    <row r="8" spans="1:12" ht="1.5" customHeight="1" x14ac:dyDescent="0.2">
      <c r="A8" s="330"/>
      <c r="B8" s="330"/>
      <c r="C8" s="330"/>
      <c r="D8" s="330"/>
      <c r="G8" s="62"/>
      <c r="H8" s="284"/>
      <c r="I8" s="285"/>
    </row>
    <row r="9" spans="1:12" ht="11.25" customHeight="1" x14ac:dyDescent="0.2">
      <c r="A9" s="330"/>
      <c r="B9" s="330"/>
      <c r="C9" s="330"/>
      <c r="D9" s="330"/>
      <c r="E9" s="56" t="s">
        <v>689</v>
      </c>
      <c r="F9" s="56" t="s">
        <v>141</v>
      </c>
      <c r="G9" s="56"/>
      <c r="H9" s="56" t="s">
        <v>689</v>
      </c>
      <c r="I9" s="56" t="s">
        <v>141</v>
      </c>
    </row>
    <row r="10" spans="1:12" ht="1.5" customHeight="1" x14ac:dyDescent="0.2">
      <c r="A10" s="54"/>
      <c r="B10" s="54"/>
      <c r="C10" s="54"/>
      <c r="D10" s="54"/>
      <c r="E10" s="54"/>
      <c r="F10" s="54"/>
      <c r="G10" s="54"/>
      <c r="H10" s="54"/>
      <c r="I10" s="54"/>
    </row>
    <row r="11" spans="1:12" ht="23.25" customHeight="1" x14ac:dyDescent="0.2">
      <c r="A11" s="502">
        <v>2000</v>
      </c>
      <c r="B11" s="402"/>
      <c r="C11" s="402"/>
      <c r="D11" s="402"/>
      <c r="E11" s="286">
        <v>45.81</v>
      </c>
      <c r="F11" s="286">
        <v>41.89</v>
      </c>
      <c r="G11" s="286"/>
      <c r="H11" s="286">
        <v>4.16</v>
      </c>
      <c r="I11" s="286">
        <v>6.84</v>
      </c>
      <c r="J11" s="47"/>
      <c r="K11" s="47"/>
      <c r="L11" s="47"/>
    </row>
    <row r="12" spans="1:12" ht="17.25" customHeight="1" x14ac:dyDescent="0.2">
      <c r="A12" s="362">
        <v>2001</v>
      </c>
      <c r="B12" s="362"/>
      <c r="C12" s="362"/>
      <c r="D12" s="362"/>
      <c r="E12" s="286">
        <v>40.17</v>
      </c>
      <c r="F12" s="286">
        <v>39.75</v>
      </c>
      <c r="G12" s="286"/>
      <c r="H12" s="286">
        <v>4.2300000000000004</v>
      </c>
      <c r="I12" s="286">
        <v>7.63</v>
      </c>
      <c r="J12" s="47"/>
      <c r="K12" s="47"/>
      <c r="L12" s="47"/>
    </row>
    <row r="13" spans="1:12" ht="17.25" customHeight="1" x14ac:dyDescent="0.2">
      <c r="A13" s="362">
        <v>2002</v>
      </c>
      <c r="B13" s="362"/>
      <c r="C13" s="362"/>
      <c r="D13" s="362"/>
      <c r="E13" s="286">
        <v>41.43</v>
      </c>
      <c r="F13" s="286">
        <v>39.17</v>
      </c>
      <c r="G13" s="286"/>
      <c r="H13" s="286">
        <v>4.32</v>
      </c>
      <c r="I13" s="286">
        <v>7.95</v>
      </c>
      <c r="J13" s="47"/>
      <c r="K13" s="47"/>
      <c r="L13" s="47"/>
    </row>
    <row r="14" spans="1:12" ht="17.25" customHeight="1" x14ac:dyDescent="0.2">
      <c r="A14" s="362">
        <v>2003</v>
      </c>
      <c r="B14" s="362"/>
      <c r="C14" s="362"/>
      <c r="D14" s="362"/>
      <c r="E14" s="286">
        <v>36.49</v>
      </c>
      <c r="F14" s="286">
        <v>30.34</v>
      </c>
      <c r="G14" s="286"/>
      <c r="H14" s="286">
        <v>4.4000000000000004</v>
      </c>
      <c r="I14" s="286">
        <v>8.59</v>
      </c>
      <c r="J14" s="47"/>
      <c r="K14" s="47"/>
      <c r="L14" s="47"/>
    </row>
    <row r="15" spans="1:12" ht="17.25" customHeight="1" x14ac:dyDescent="0.2">
      <c r="A15" s="362">
        <v>2004</v>
      </c>
      <c r="B15" s="362"/>
      <c r="C15" s="362"/>
      <c r="D15" s="362"/>
      <c r="E15" s="286">
        <v>38.29</v>
      </c>
      <c r="F15" s="286">
        <v>33.74</v>
      </c>
      <c r="G15" s="286"/>
      <c r="H15" s="286">
        <v>4.45</v>
      </c>
      <c r="I15" s="286">
        <v>8.7200000000000006</v>
      </c>
      <c r="J15" s="47"/>
      <c r="K15" s="47"/>
      <c r="L15" s="47"/>
    </row>
    <row r="16" spans="1:12" ht="17.25" customHeight="1" x14ac:dyDescent="0.2">
      <c r="A16" s="362">
        <v>2005</v>
      </c>
      <c r="B16" s="362"/>
      <c r="C16" s="362"/>
      <c r="D16" s="362"/>
      <c r="E16" s="286">
        <v>33.67</v>
      </c>
      <c r="F16" s="286">
        <v>30.26</v>
      </c>
      <c r="G16" s="286"/>
      <c r="H16" s="286">
        <v>4.34</v>
      </c>
      <c r="I16" s="286">
        <v>8.84</v>
      </c>
      <c r="J16" s="47"/>
      <c r="K16" s="47"/>
      <c r="L16" s="47"/>
    </row>
    <row r="17" spans="1:12" ht="17.25" customHeight="1" x14ac:dyDescent="0.2">
      <c r="A17" s="362">
        <v>2006</v>
      </c>
      <c r="B17" s="362"/>
      <c r="C17" s="362"/>
      <c r="D17" s="362"/>
      <c r="E17" s="286">
        <v>31.5</v>
      </c>
      <c r="F17" s="286">
        <v>23.76</v>
      </c>
      <c r="G17" s="286"/>
      <c r="H17" s="286">
        <v>4.5599999999999996</v>
      </c>
      <c r="I17" s="286">
        <v>9.2899999999999991</v>
      </c>
      <c r="J17" s="47"/>
      <c r="K17" s="47"/>
      <c r="L17" s="47"/>
    </row>
    <row r="18" spans="1:12" ht="17.25" customHeight="1" x14ac:dyDescent="0.2">
      <c r="A18" s="362">
        <v>2007</v>
      </c>
      <c r="B18" s="362"/>
      <c r="C18" s="362"/>
      <c r="D18" s="362"/>
      <c r="E18" s="286">
        <v>26.66</v>
      </c>
      <c r="F18" s="286">
        <v>20.059999999999999</v>
      </c>
      <c r="G18" s="286"/>
      <c r="H18" s="286">
        <v>4.6399999999999997</v>
      </c>
      <c r="I18" s="286">
        <v>9.3000000000000007</v>
      </c>
      <c r="J18" s="47"/>
      <c r="K18" s="47"/>
      <c r="L18" s="47"/>
    </row>
    <row r="19" spans="1:12" ht="17.25" customHeight="1" x14ac:dyDescent="0.2">
      <c r="A19" s="362">
        <v>2008</v>
      </c>
      <c r="B19" s="362"/>
      <c r="C19" s="362"/>
      <c r="D19" s="362"/>
      <c r="E19" s="286">
        <v>24.63</v>
      </c>
      <c r="F19" s="286">
        <v>18.02</v>
      </c>
      <c r="G19" s="286"/>
      <c r="H19" s="286">
        <v>4.66</v>
      </c>
      <c r="I19" s="286">
        <v>10.29</v>
      </c>
      <c r="J19" s="47"/>
      <c r="K19" s="47"/>
      <c r="L19" s="47"/>
    </row>
    <row r="20" spans="1:12" ht="17.25" customHeight="1" x14ac:dyDescent="0.2">
      <c r="A20" s="362">
        <v>2009</v>
      </c>
      <c r="B20" s="362"/>
      <c r="C20" s="362"/>
      <c r="D20" s="362"/>
      <c r="E20" s="286">
        <v>23.92</v>
      </c>
      <c r="F20" s="286">
        <v>21.64</v>
      </c>
      <c r="G20" s="286"/>
      <c r="H20" s="286">
        <v>4.53</v>
      </c>
      <c r="I20" s="286">
        <v>9.68</v>
      </c>
      <c r="J20" s="47"/>
      <c r="K20" s="47"/>
      <c r="L20" s="47"/>
    </row>
    <row r="21" spans="1:12" ht="17.25" customHeight="1" x14ac:dyDescent="0.2">
      <c r="A21" s="362">
        <v>2010</v>
      </c>
      <c r="B21" s="362"/>
      <c r="C21" s="362"/>
      <c r="D21" s="362"/>
      <c r="E21" s="286">
        <v>22.9</v>
      </c>
      <c r="F21" s="286">
        <v>22.43</v>
      </c>
      <c r="G21" s="286"/>
      <c r="H21" s="286">
        <v>4.25</v>
      </c>
      <c r="I21" s="286">
        <v>8.8699999999999992</v>
      </c>
      <c r="J21" s="47"/>
      <c r="K21" s="47"/>
      <c r="L21" s="47"/>
    </row>
    <row r="22" spans="1:12" ht="17.25" customHeight="1" x14ac:dyDescent="0.2">
      <c r="A22" s="362">
        <v>2011</v>
      </c>
      <c r="B22" s="362"/>
      <c r="C22" s="362"/>
      <c r="D22" s="362"/>
      <c r="E22" s="286">
        <v>22.71</v>
      </c>
      <c r="F22" s="286">
        <v>19.82</v>
      </c>
      <c r="G22" s="286"/>
      <c r="H22" s="286">
        <v>4.3499999999999996</v>
      </c>
      <c r="I22" s="286">
        <v>9.41</v>
      </c>
      <c r="J22" s="47"/>
      <c r="K22" s="47"/>
      <c r="L22" s="47"/>
    </row>
    <row r="23" spans="1:12" ht="17.25" customHeight="1" x14ac:dyDescent="0.2">
      <c r="A23" s="362">
        <v>2012</v>
      </c>
      <c r="B23" s="362"/>
      <c r="C23" s="362"/>
      <c r="D23" s="362"/>
      <c r="E23" s="286">
        <v>19.989999999999998</v>
      </c>
      <c r="F23" s="286">
        <v>18.61</v>
      </c>
      <c r="G23" s="286"/>
      <c r="H23" s="286">
        <v>4.25</v>
      </c>
      <c r="I23" s="286">
        <v>8.92</v>
      </c>
      <c r="J23" s="47"/>
      <c r="K23" s="47"/>
      <c r="L23" s="47"/>
    </row>
    <row r="24" spans="1:12" ht="17.25" customHeight="1" x14ac:dyDescent="0.2">
      <c r="A24" s="362">
        <v>2013</v>
      </c>
      <c r="B24" s="362"/>
      <c r="C24" s="362"/>
      <c r="D24" s="362"/>
      <c r="E24" s="287" t="s">
        <v>688</v>
      </c>
      <c r="F24" s="287" t="s">
        <v>688</v>
      </c>
      <c r="G24" s="287"/>
      <c r="H24" s="287" t="s">
        <v>688</v>
      </c>
      <c r="I24" s="287" t="s">
        <v>688</v>
      </c>
      <c r="J24" s="47"/>
      <c r="K24" s="47"/>
      <c r="L24" s="47"/>
    </row>
    <row r="25" spans="1:12" ht="17.25" customHeight="1" x14ac:dyDescent="0.2">
      <c r="A25" s="469"/>
      <c r="B25" s="469"/>
      <c r="C25" s="469"/>
      <c r="D25" s="469"/>
      <c r="E25" s="54"/>
      <c r="F25" s="54"/>
      <c r="G25" s="54"/>
      <c r="H25" s="70"/>
      <c r="I25" s="70"/>
    </row>
    <row r="26" spans="1:12" ht="11.25" customHeight="1" x14ac:dyDescent="0.2">
      <c r="A26" s="71"/>
      <c r="B26" s="71"/>
      <c r="C26" s="71"/>
      <c r="D26" s="71"/>
      <c r="E26" s="71"/>
      <c r="F26" s="71"/>
      <c r="G26" s="71"/>
      <c r="H26" s="71"/>
      <c r="I26" s="47"/>
    </row>
    <row r="27" spans="1:12" x14ac:dyDescent="0.2">
      <c r="A27" s="503" t="s">
        <v>144</v>
      </c>
      <c r="B27" s="503"/>
      <c r="C27" s="503"/>
      <c r="D27" s="504" t="s">
        <v>764</v>
      </c>
      <c r="E27" s="504"/>
      <c r="F27" s="504"/>
      <c r="G27" s="504"/>
      <c r="H27" s="504"/>
      <c r="I27" s="504"/>
      <c r="J27" s="5"/>
    </row>
    <row r="28" spans="1:12" hidden="1" x14ac:dyDescent="0.2">
      <c r="A28" s="168" t="s">
        <v>153</v>
      </c>
      <c r="B28" s="168"/>
      <c r="C28" s="168"/>
      <c r="D28" s="168"/>
      <c r="E28" s="168"/>
      <c r="F28" s="168"/>
      <c r="G28" s="168"/>
      <c r="H28" s="71"/>
      <c r="I28" s="71"/>
    </row>
    <row r="29" spans="1:12" hidden="1" x14ac:dyDescent="0.2">
      <c r="A29" s="168"/>
      <c r="B29" s="168"/>
      <c r="C29" s="168"/>
      <c r="D29" s="168"/>
      <c r="E29" s="168"/>
      <c r="F29" s="168"/>
      <c r="G29" s="168"/>
      <c r="H29" s="71"/>
      <c r="I29" s="71"/>
    </row>
  </sheetData>
  <mergeCells count="22">
    <mergeCell ref="A24:D24"/>
    <mergeCell ref="A25:D25"/>
    <mergeCell ref="A27:C27"/>
    <mergeCell ref="D27:I27"/>
    <mergeCell ref="A18:D18"/>
    <mergeCell ref="A19:D19"/>
    <mergeCell ref="A20:D20"/>
    <mergeCell ref="A21:D21"/>
    <mergeCell ref="A22:D22"/>
    <mergeCell ref="A23:D23"/>
    <mergeCell ref="H6:I6"/>
    <mergeCell ref="A11:D11"/>
    <mergeCell ref="A17:D17"/>
    <mergeCell ref="A2:G2"/>
    <mergeCell ref="A3:G3"/>
    <mergeCell ref="A6:D9"/>
    <mergeCell ref="E6:F6"/>
    <mergeCell ref="A12:D12"/>
    <mergeCell ref="A13:D13"/>
    <mergeCell ref="A14:D14"/>
    <mergeCell ref="A15:D15"/>
    <mergeCell ref="A16:D16"/>
  </mergeCells>
  <hyperlinks>
    <hyperlink ref="D27:I27" r:id="rId1" tooltip="www.snieg.mx/cni/indicadores.aspx?" display="INEGI. Catálogo Nacional de Indicadores. www.snieg.mx/cni/indicadores.aspx?"/>
    <hyperlink ref="I2" location="Índice!A1" tooltip="Ir a Índice" display="Índice!A1"/>
  </hyperlinks>
  <pageMargins left="0.78740157480314965" right="0.59055118110236227" top="0.94791666666666663" bottom="0.86614173228346458" header="0" footer="0.39370078740157499"/>
  <pageSetup orientation="portrait" r:id="rId2"/>
  <headerFooter alignWithMargins="0">
    <oddHeader>&amp;L&amp;"Arial,Negrita"&amp;12&amp;K000080INEGI. Anuario estadístico y geográfico de Veracruz de Ignacio de la Llave 2014. 
Componente Salud.</oddHead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S240"/>
  <sheetViews>
    <sheetView view="pageLayout" zoomScaleNormal="100" workbookViewId="0">
      <selection activeCell="D5" sqref="D5"/>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22.5" style="46" customWidth="1"/>
    <col min="5" max="5" width="27.33203125" style="46" customWidth="1"/>
    <col min="6" max="6" width="29.6640625" style="46" customWidth="1"/>
    <col min="7" max="7" width="29.1640625" style="46" customWidth="1"/>
    <col min="8" max="9" width="0" style="46" hidden="1" customWidth="1"/>
    <col min="10" max="19" width="0" style="62" hidden="1" customWidth="1"/>
    <col min="20" max="16384" width="0" style="46" hidden="1"/>
  </cols>
  <sheetData>
    <row r="1" spans="1:14" ht="8.25" customHeight="1" x14ac:dyDescent="0.2"/>
    <row r="2" spans="1:14" ht="12.75" customHeight="1" x14ac:dyDescent="0.2">
      <c r="A2" s="327" t="s">
        <v>300</v>
      </c>
      <c r="B2" s="327"/>
      <c r="C2" s="327"/>
      <c r="D2" s="327"/>
      <c r="E2" s="327"/>
      <c r="F2" s="327"/>
      <c r="G2" s="41" t="s">
        <v>148</v>
      </c>
      <c r="H2" s="46" t="s">
        <v>153</v>
      </c>
      <c r="I2" s="1"/>
    </row>
    <row r="3" spans="1:14" ht="12.75" customHeight="1" x14ac:dyDescent="0.2">
      <c r="A3" s="327" t="s">
        <v>848</v>
      </c>
      <c r="B3" s="327"/>
      <c r="C3" s="327"/>
      <c r="D3" s="327"/>
      <c r="E3" s="327"/>
      <c r="F3" s="327"/>
      <c r="G3" s="87" t="s">
        <v>283</v>
      </c>
      <c r="I3" s="1"/>
    </row>
    <row r="4" spans="1:14" ht="12.75" customHeight="1" x14ac:dyDescent="0.2">
      <c r="A4" s="328" t="s">
        <v>849</v>
      </c>
      <c r="B4" s="328"/>
      <c r="C4" s="328"/>
      <c r="D4" s="328"/>
      <c r="E4" s="328"/>
      <c r="F4" s="328"/>
      <c r="G4" s="76"/>
      <c r="I4" s="2"/>
    </row>
    <row r="5" spans="1:14" x14ac:dyDescent="0.2">
      <c r="A5" s="52"/>
      <c r="B5" s="52"/>
      <c r="C5" s="52"/>
      <c r="D5" s="52"/>
      <c r="E5" s="52"/>
      <c r="F5" s="52"/>
      <c r="G5" s="52"/>
    </row>
    <row r="6" spans="1:14" ht="1.5" customHeight="1" x14ac:dyDescent="0.2"/>
    <row r="7" spans="1:14" ht="33.75" x14ac:dyDescent="0.2">
      <c r="A7" s="330" t="s">
        <v>150</v>
      </c>
      <c r="B7" s="330"/>
      <c r="C7" s="330"/>
      <c r="D7" s="330"/>
      <c r="E7" s="294" t="s">
        <v>847</v>
      </c>
      <c r="F7" s="294" t="s">
        <v>723</v>
      </c>
      <c r="G7" s="295" t="s">
        <v>722</v>
      </c>
      <c r="J7" s="88"/>
      <c r="K7" s="88"/>
      <c r="L7" s="88"/>
      <c r="M7" s="88"/>
      <c r="N7" s="98"/>
    </row>
    <row r="8" spans="1:14" ht="1.5" customHeight="1" x14ac:dyDescent="0.2">
      <c r="A8" s="54"/>
      <c r="B8" s="54"/>
      <c r="C8" s="54"/>
      <c r="D8" s="54"/>
      <c r="E8" s="61"/>
      <c r="F8" s="61"/>
      <c r="G8" s="61"/>
      <c r="N8" s="63"/>
    </row>
    <row r="9" spans="1:14" ht="11.25" customHeight="1" x14ac:dyDescent="0.2">
      <c r="A9" s="62"/>
      <c r="B9" s="62"/>
      <c r="C9" s="62"/>
      <c r="D9" s="62"/>
      <c r="E9" s="63"/>
      <c r="F9" s="63"/>
      <c r="G9" s="63"/>
      <c r="N9" s="63"/>
    </row>
    <row r="10" spans="1:14" ht="12" customHeight="1" x14ac:dyDescent="0.2">
      <c r="A10" s="332" t="s">
        <v>141</v>
      </c>
      <c r="B10" s="333"/>
      <c r="C10" s="333"/>
      <c r="D10" s="333"/>
      <c r="E10" s="65">
        <f>SUM(E11:E222)</f>
        <v>1504731</v>
      </c>
      <c r="F10" s="65">
        <f>SUM(F11:F222)</f>
        <v>2528893</v>
      </c>
      <c r="G10" s="65">
        <f>SUM(G11:G222)</f>
        <v>3668</v>
      </c>
      <c r="J10" s="91"/>
      <c r="K10" s="92"/>
      <c r="L10" s="92"/>
      <c r="M10" s="92"/>
      <c r="N10" s="94"/>
    </row>
    <row r="11" spans="1:14" ht="23.25" customHeight="1" x14ac:dyDescent="0.2">
      <c r="A11" s="348" t="s">
        <v>407</v>
      </c>
      <c r="B11" s="348"/>
      <c r="C11" s="348"/>
      <c r="D11" s="348"/>
      <c r="E11" s="23">
        <v>0</v>
      </c>
      <c r="F11" s="23">
        <v>5144</v>
      </c>
      <c r="G11" s="23">
        <v>0</v>
      </c>
      <c r="H11" s="22"/>
      <c r="J11" s="86"/>
      <c r="K11" s="86"/>
      <c r="L11" s="86"/>
      <c r="M11" s="86"/>
      <c r="N11" s="23"/>
    </row>
    <row r="12" spans="1:14" ht="11.25" customHeight="1" x14ac:dyDescent="0.2">
      <c r="A12" s="348" t="s">
        <v>408</v>
      </c>
      <c r="B12" s="348"/>
      <c r="C12" s="348"/>
      <c r="D12" s="348"/>
      <c r="E12" s="23">
        <v>0</v>
      </c>
      <c r="F12" s="22">
        <v>980</v>
      </c>
      <c r="G12" s="23">
        <v>0</v>
      </c>
      <c r="H12" s="22"/>
      <c r="J12" s="86"/>
      <c r="K12" s="86"/>
      <c r="L12" s="86"/>
      <c r="M12" s="86"/>
      <c r="N12" s="23"/>
    </row>
    <row r="13" spans="1:14" ht="11.25" customHeight="1" x14ac:dyDescent="0.2">
      <c r="A13" s="348" t="s">
        <v>409</v>
      </c>
      <c r="B13" s="348"/>
      <c r="C13" s="348"/>
      <c r="D13" s="348"/>
      <c r="E13" s="23">
        <v>38567</v>
      </c>
      <c r="F13" s="22">
        <v>23975</v>
      </c>
      <c r="G13" s="23">
        <v>0</v>
      </c>
      <c r="H13" s="22"/>
      <c r="J13" s="86"/>
      <c r="K13" s="86"/>
      <c r="L13" s="86"/>
      <c r="M13" s="86"/>
      <c r="N13" s="23"/>
    </row>
    <row r="14" spans="1:14" ht="11.25" customHeight="1" x14ac:dyDescent="0.2">
      <c r="A14" s="348" t="s">
        <v>410</v>
      </c>
      <c r="B14" s="348"/>
      <c r="C14" s="348"/>
      <c r="D14" s="348"/>
      <c r="E14" s="23">
        <v>18143</v>
      </c>
      <c r="F14" s="22">
        <v>3491</v>
      </c>
      <c r="G14" s="23">
        <v>0</v>
      </c>
      <c r="H14" s="22"/>
      <c r="J14" s="86"/>
      <c r="K14" s="86"/>
      <c r="L14" s="86"/>
      <c r="M14" s="86"/>
      <c r="N14" s="23"/>
    </row>
    <row r="15" spans="1:14" ht="11.25" customHeight="1" x14ac:dyDescent="0.2">
      <c r="A15" s="348" t="s">
        <v>411</v>
      </c>
      <c r="B15" s="348"/>
      <c r="C15" s="348"/>
      <c r="D15" s="348"/>
      <c r="E15" s="23">
        <v>0</v>
      </c>
      <c r="F15" s="22">
        <v>2782</v>
      </c>
      <c r="G15" s="23">
        <v>0</v>
      </c>
      <c r="H15" s="22"/>
      <c r="J15" s="86"/>
      <c r="K15" s="86"/>
      <c r="L15" s="86"/>
      <c r="M15" s="86"/>
      <c r="N15" s="23"/>
    </row>
    <row r="16" spans="1:14" ht="11.25" customHeight="1" x14ac:dyDescent="0.2">
      <c r="A16" s="348" t="s">
        <v>412</v>
      </c>
      <c r="B16" s="348"/>
      <c r="C16" s="348"/>
      <c r="D16" s="348"/>
      <c r="E16" s="23">
        <v>10922</v>
      </c>
      <c r="F16" s="22">
        <v>8372</v>
      </c>
      <c r="G16" s="23">
        <v>0</v>
      </c>
      <c r="H16" s="22"/>
      <c r="J16" s="86"/>
      <c r="K16" s="86"/>
      <c r="L16" s="86"/>
      <c r="M16" s="86"/>
      <c r="N16" s="23"/>
    </row>
    <row r="17" spans="1:14" ht="11.25" customHeight="1" x14ac:dyDescent="0.2">
      <c r="A17" s="348" t="s">
        <v>413</v>
      </c>
      <c r="B17" s="348"/>
      <c r="C17" s="348"/>
      <c r="D17" s="348"/>
      <c r="E17" s="23">
        <v>6016</v>
      </c>
      <c r="F17" s="22">
        <v>20498</v>
      </c>
      <c r="G17" s="23">
        <v>0</v>
      </c>
      <c r="H17" s="22"/>
      <c r="J17" s="86"/>
      <c r="K17" s="86"/>
      <c r="L17" s="86"/>
      <c r="M17" s="86"/>
      <c r="N17" s="23"/>
    </row>
    <row r="18" spans="1:14" ht="11.25" customHeight="1" x14ac:dyDescent="0.2">
      <c r="A18" s="348" t="s">
        <v>414</v>
      </c>
      <c r="B18" s="348"/>
      <c r="C18" s="348"/>
      <c r="D18" s="348"/>
      <c r="E18" s="23">
        <v>17460</v>
      </c>
      <c r="F18" s="22">
        <v>40907</v>
      </c>
      <c r="G18" s="23">
        <v>0</v>
      </c>
      <c r="H18" s="22"/>
      <c r="J18" s="86"/>
      <c r="K18" s="86"/>
      <c r="L18" s="86"/>
      <c r="M18" s="86"/>
      <c r="N18" s="23"/>
    </row>
    <row r="19" spans="1:14" ht="11.25" customHeight="1" x14ac:dyDescent="0.2">
      <c r="A19" s="348" t="s">
        <v>415</v>
      </c>
      <c r="B19" s="348"/>
      <c r="C19" s="348"/>
      <c r="D19" s="348"/>
      <c r="E19" s="23">
        <v>8975</v>
      </c>
      <c r="F19" s="22">
        <v>2164</v>
      </c>
      <c r="G19" s="23">
        <v>0</v>
      </c>
      <c r="H19" s="22"/>
      <c r="J19" s="86"/>
      <c r="K19" s="86"/>
      <c r="L19" s="86"/>
      <c r="M19" s="86"/>
      <c r="N19" s="23"/>
    </row>
    <row r="20" spans="1:14" ht="22.5" customHeight="1" x14ac:dyDescent="0.2">
      <c r="A20" s="347" t="s">
        <v>416</v>
      </c>
      <c r="B20" s="348"/>
      <c r="C20" s="348"/>
      <c r="D20" s="348"/>
      <c r="E20" s="23">
        <v>15914</v>
      </c>
      <c r="F20" s="24">
        <v>12032</v>
      </c>
      <c r="G20" s="23">
        <v>0</v>
      </c>
      <c r="H20" s="22"/>
      <c r="J20" s="99"/>
      <c r="K20" s="86"/>
      <c r="L20" s="86"/>
      <c r="M20" s="86"/>
      <c r="N20" s="23"/>
    </row>
    <row r="21" spans="1:14" ht="11.25" customHeight="1" x14ac:dyDescent="0.2">
      <c r="A21" s="348" t="s">
        <v>417</v>
      </c>
      <c r="B21" s="348"/>
      <c r="C21" s="348"/>
      <c r="D21" s="348"/>
      <c r="E21" s="23">
        <v>19524</v>
      </c>
      <c r="F21" s="22">
        <v>13801</v>
      </c>
      <c r="G21" s="23">
        <v>0</v>
      </c>
      <c r="H21" s="22"/>
      <c r="J21" s="86"/>
      <c r="K21" s="86"/>
      <c r="L21" s="86"/>
      <c r="M21" s="86"/>
      <c r="N21" s="23"/>
    </row>
    <row r="22" spans="1:14" ht="11.25" customHeight="1" x14ac:dyDescent="0.2">
      <c r="A22" s="348" t="s">
        <v>418</v>
      </c>
      <c r="B22" s="348"/>
      <c r="C22" s="348"/>
      <c r="D22" s="348"/>
      <c r="E22" s="23">
        <v>3537</v>
      </c>
      <c r="F22" s="22">
        <v>12273</v>
      </c>
      <c r="G22" s="23">
        <v>0</v>
      </c>
      <c r="H22" s="22"/>
      <c r="J22" s="86"/>
      <c r="K22" s="86"/>
      <c r="L22" s="86"/>
      <c r="M22" s="86"/>
      <c r="N22" s="23"/>
    </row>
    <row r="23" spans="1:14" ht="11.25" customHeight="1" x14ac:dyDescent="0.2">
      <c r="A23" s="348" t="s">
        <v>419</v>
      </c>
      <c r="B23" s="348"/>
      <c r="C23" s="348"/>
      <c r="D23" s="348"/>
      <c r="E23" s="23">
        <v>0</v>
      </c>
      <c r="F23" s="22">
        <v>3180</v>
      </c>
      <c r="G23" s="23">
        <v>0</v>
      </c>
      <c r="H23" s="22"/>
      <c r="J23" s="86"/>
      <c r="K23" s="86"/>
      <c r="L23" s="86"/>
      <c r="M23" s="86"/>
      <c r="N23" s="23"/>
    </row>
    <row r="24" spans="1:14" ht="11.25" customHeight="1" x14ac:dyDescent="0.2">
      <c r="A24" s="348" t="s">
        <v>420</v>
      </c>
      <c r="B24" s="348"/>
      <c r="C24" s="348"/>
      <c r="D24" s="348"/>
      <c r="E24" s="23">
        <v>6883</v>
      </c>
      <c r="F24" s="22">
        <v>12126</v>
      </c>
      <c r="G24" s="23">
        <v>0</v>
      </c>
      <c r="H24" s="22"/>
      <c r="J24" s="86"/>
      <c r="K24" s="86"/>
      <c r="L24" s="86"/>
      <c r="M24" s="86"/>
      <c r="N24" s="23"/>
    </row>
    <row r="25" spans="1:14" ht="11.25" customHeight="1" x14ac:dyDescent="0.2">
      <c r="A25" s="348" t="s">
        <v>421</v>
      </c>
      <c r="B25" s="348"/>
      <c r="C25" s="348"/>
      <c r="D25" s="348"/>
      <c r="E25" s="23">
        <v>7945</v>
      </c>
      <c r="F25" s="25">
        <v>15824</v>
      </c>
      <c r="G25" s="23">
        <v>0</v>
      </c>
      <c r="H25" s="22"/>
      <c r="J25" s="86"/>
      <c r="K25" s="86"/>
      <c r="L25" s="86"/>
      <c r="M25" s="86"/>
      <c r="N25" s="23"/>
    </row>
    <row r="26" spans="1:14" ht="11.25" customHeight="1" x14ac:dyDescent="0.2">
      <c r="A26" s="348" t="s">
        <v>422</v>
      </c>
      <c r="B26" s="348"/>
      <c r="C26" s="348"/>
      <c r="D26" s="348"/>
      <c r="E26" s="23">
        <v>0</v>
      </c>
      <c r="F26" s="22">
        <v>480</v>
      </c>
      <c r="G26" s="23">
        <v>0</v>
      </c>
      <c r="H26" s="22"/>
      <c r="J26" s="86"/>
      <c r="K26" s="86"/>
      <c r="L26" s="86"/>
      <c r="M26" s="86"/>
      <c r="N26" s="23"/>
    </row>
    <row r="27" spans="1:14" ht="11.25" customHeight="1" x14ac:dyDescent="0.2">
      <c r="A27" s="348" t="s">
        <v>423</v>
      </c>
      <c r="B27" s="348"/>
      <c r="C27" s="348"/>
      <c r="D27" s="348"/>
      <c r="E27" s="23">
        <v>1262</v>
      </c>
      <c r="F27" s="22">
        <v>0</v>
      </c>
      <c r="G27" s="23">
        <v>0</v>
      </c>
      <c r="H27" s="22"/>
      <c r="J27" s="86"/>
      <c r="K27" s="86"/>
      <c r="L27" s="86"/>
      <c r="M27" s="86"/>
      <c r="N27" s="23"/>
    </row>
    <row r="28" spans="1:14" ht="11.25" customHeight="1" x14ac:dyDescent="0.2">
      <c r="A28" s="348" t="s">
        <v>424</v>
      </c>
      <c r="B28" s="348"/>
      <c r="C28" s="348"/>
      <c r="D28" s="348"/>
      <c r="E28" s="23">
        <v>0</v>
      </c>
      <c r="F28" s="22">
        <v>4913</v>
      </c>
      <c r="G28" s="23">
        <v>0</v>
      </c>
      <c r="H28" s="22"/>
      <c r="J28" s="86"/>
      <c r="K28" s="86"/>
      <c r="L28" s="86"/>
      <c r="M28" s="86"/>
      <c r="N28" s="23"/>
    </row>
    <row r="29" spans="1:14" ht="11.25" customHeight="1" x14ac:dyDescent="0.2">
      <c r="A29" s="348" t="s">
        <v>425</v>
      </c>
      <c r="B29" s="348"/>
      <c r="C29" s="348"/>
      <c r="D29" s="348"/>
      <c r="E29" s="23">
        <v>2660</v>
      </c>
      <c r="F29" s="22">
        <v>8213</v>
      </c>
      <c r="G29" s="23">
        <v>0</v>
      </c>
      <c r="H29" s="22"/>
      <c r="J29" s="86"/>
      <c r="K29" s="86"/>
      <c r="L29" s="86"/>
      <c r="M29" s="86"/>
      <c r="N29" s="23"/>
    </row>
    <row r="30" spans="1:14" ht="11.25" customHeight="1" x14ac:dyDescent="0.2">
      <c r="A30" s="348" t="s">
        <v>426</v>
      </c>
      <c r="B30" s="348"/>
      <c r="C30" s="348"/>
      <c r="D30" s="348"/>
      <c r="E30" s="23">
        <v>0</v>
      </c>
      <c r="F30" s="22">
        <v>7449</v>
      </c>
      <c r="G30" s="23">
        <v>0</v>
      </c>
      <c r="H30" s="22"/>
      <c r="J30" s="86"/>
      <c r="K30" s="86"/>
      <c r="L30" s="86"/>
      <c r="M30" s="86"/>
      <c r="N30" s="23"/>
    </row>
    <row r="31" spans="1:14" ht="11.25" customHeight="1" x14ac:dyDescent="0.2">
      <c r="A31" s="348" t="s">
        <v>427</v>
      </c>
      <c r="B31" s="348"/>
      <c r="C31" s="348"/>
      <c r="D31" s="348"/>
      <c r="E31" s="23">
        <v>5092</v>
      </c>
      <c r="F31" s="22">
        <v>8744</v>
      </c>
      <c r="G31" s="23">
        <v>0</v>
      </c>
      <c r="H31" s="22"/>
      <c r="J31" s="86"/>
      <c r="K31" s="86"/>
      <c r="L31" s="86"/>
      <c r="M31" s="86"/>
      <c r="N31" s="23"/>
    </row>
    <row r="32" spans="1:14" ht="11.25" customHeight="1" x14ac:dyDescent="0.2">
      <c r="A32" s="348" t="s">
        <v>428</v>
      </c>
      <c r="B32" s="348"/>
      <c r="C32" s="348"/>
      <c r="D32" s="348"/>
      <c r="E32" s="23">
        <v>28241</v>
      </c>
      <c r="F32" s="22">
        <v>17322</v>
      </c>
      <c r="G32" s="23">
        <v>0</v>
      </c>
      <c r="H32" s="22"/>
      <c r="J32" s="86"/>
      <c r="K32" s="86"/>
      <c r="L32" s="86"/>
      <c r="M32" s="86"/>
      <c r="N32" s="23"/>
    </row>
    <row r="33" spans="1:14" ht="11.25" customHeight="1" x14ac:dyDescent="0.2">
      <c r="A33" s="348" t="s">
        <v>429</v>
      </c>
      <c r="B33" s="348"/>
      <c r="C33" s="348"/>
      <c r="D33" s="348"/>
      <c r="E33" s="23">
        <v>5284</v>
      </c>
      <c r="F33" s="22">
        <v>4451</v>
      </c>
      <c r="G33" s="23">
        <v>0</v>
      </c>
      <c r="H33" s="22"/>
      <c r="J33" s="86"/>
      <c r="K33" s="86"/>
      <c r="L33" s="86"/>
      <c r="M33" s="86"/>
      <c r="N33" s="23"/>
    </row>
    <row r="34" spans="1:14" ht="11.25" customHeight="1" x14ac:dyDescent="0.2">
      <c r="A34" s="348" t="s">
        <v>430</v>
      </c>
      <c r="B34" s="348"/>
      <c r="C34" s="348"/>
      <c r="D34" s="348"/>
      <c r="E34" s="23">
        <v>3520</v>
      </c>
      <c r="F34" s="22">
        <v>5939</v>
      </c>
      <c r="G34" s="23">
        <v>0</v>
      </c>
      <c r="H34" s="22"/>
      <c r="J34" s="86"/>
      <c r="K34" s="86"/>
      <c r="L34" s="86"/>
      <c r="M34" s="86"/>
      <c r="N34" s="23"/>
    </row>
    <row r="35" spans="1:14" ht="11.25" customHeight="1" x14ac:dyDescent="0.2">
      <c r="A35" s="348" t="s">
        <v>431</v>
      </c>
      <c r="B35" s="348"/>
      <c r="C35" s="348"/>
      <c r="D35" s="348"/>
      <c r="E35" s="23">
        <v>10299</v>
      </c>
      <c r="F35" s="22">
        <v>4368</v>
      </c>
      <c r="G35" s="23">
        <v>0</v>
      </c>
      <c r="H35" s="22"/>
      <c r="J35" s="86"/>
      <c r="K35" s="86"/>
      <c r="L35" s="86"/>
      <c r="M35" s="86"/>
      <c r="N35" s="23"/>
    </row>
    <row r="36" spans="1:14" ht="11.25" customHeight="1" x14ac:dyDescent="0.2">
      <c r="A36" s="348" t="s">
        <v>432</v>
      </c>
      <c r="B36" s="348"/>
      <c r="C36" s="348"/>
      <c r="D36" s="348"/>
      <c r="E36" s="23">
        <v>2456</v>
      </c>
      <c r="F36" s="22">
        <v>27082</v>
      </c>
      <c r="G36" s="23">
        <v>0</v>
      </c>
      <c r="H36" s="22"/>
      <c r="J36" s="86"/>
      <c r="K36" s="86"/>
      <c r="L36" s="86"/>
      <c r="M36" s="86"/>
      <c r="N36" s="23"/>
    </row>
    <row r="37" spans="1:14" ht="11.25" customHeight="1" x14ac:dyDescent="0.2">
      <c r="A37" s="348" t="s">
        <v>433</v>
      </c>
      <c r="B37" s="348"/>
      <c r="C37" s="348"/>
      <c r="D37" s="348"/>
      <c r="E37" s="23">
        <v>4927</v>
      </c>
      <c r="F37" s="22">
        <v>3179</v>
      </c>
      <c r="G37" s="23">
        <v>0</v>
      </c>
      <c r="H37" s="22"/>
      <c r="J37" s="86"/>
      <c r="K37" s="86"/>
      <c r="L37" s="86"/>
      <c r="M37" s="86"/>
      <c r="N37" s="23"/>
    </row>
    <row r="38" spans="1:14" ht="11.25" customHeight="1" x14ac:dyDescent="0.2">
      <c r="A38" s="348" t="s">
        <v>434</v>
      </c>
      <c r="B38" s="348"/>
      <c r="C38" s="348"/>
      <c r="D38" s="348"/>
      <c r="E38" s="23">
        <v>1759</v>
      </c>
      <c r="F38" s="22">
        <v>4371</v>
      </c>
      <c r="G38" s="23">
        <v>0</v>
      </c>
      <c r="H38" s="22"/>
      <c r="J38" s="86"/>
      <c r="K38" s="86"/>
      <c r="L38" s="86"/>
      <c r="M38" s="86"/>
      <c r="N38" s="23"/>
    </row>
    <row r="39" spans="1:14" ht="11.25" customHeight="1" x14ac:dyDescent="0.2">
      <c r="A39" s="348" t="s">
        <v>435</v>
      </c>
      <c r="B39" s="348"/>
      <c r="C39" s="348"/>
      <c r="D39" s="348"/>
      <c r="E39" s="23">
        <v>6966</v>
      </c>
      <c r="F39" s="22">
        <v>7879</v>
      </c>
      <c r="G39" s="23">
        <v>0</v>
      </c>
      <c r="H39" s="22"/>
      <c r="J39" s="86"/>
      <c r="K39" s="86"/>
      <c r="L39" s="86"/>
      <c r="M39" s="86"/>
      <c r="N39" s="23"/>
    </row>
    <row r="40" spans="1:14" ht="11.25" customHeight="1" x14ac:dyDescent="0.2">
      <c r="A40" s="348" t="s">
        <v>436</v>
      </c>
      <c r="B40" s="348"/>
      <c r="C40" s="348"/>
      <c r="D40" s="348"/>
      <c r="E40" s="23">
        <v>2726</v>
      </c>
      <c r="F40" s="22">
        <v>4403</v>
      </c>
      <c r="G40" s="23">
        <v>0</v>
      </c>
      <c r="H40" s="22"/>
      <c r="J40" s="86"/>
      <c r="K40" s="86"/>
      <c r="L40" s="86"/>
      <c r="M40" s="86"/>
      <c r="N40" s="23"/>
    </row>
    <row r="41" spans="1:14" ht="11.25" customHeight="1" x14ac:dyDescent="0.2">
      <c r="A41" s="348" t="s">
        <v>437</v>
      </c>
      <c r="B41" s="348"/>
      <c r="C41" s="348"/>
      <c r="D41" s="348"/>
      <c r="E41" s="23">
        <v>2500</v>
      </c>
      <c r="F41" s="22">
        <v>5750</v>
      </c>
      <c r="G41" s="23">
        <v>0</v>
      </c>
      <c r="H41" s="22"/>
      <c r="J41" s="86"/>
      <c r="K41" s="86"/>
      <c r="L41" s="86"/>
      <c r="M41" s="86"/>
      <c r="N41" s="23"/>
    </row>
    <row r="42" spans="1:14" ht="11.25" customHeight="1" x14ac:dyDescent="0.2">
      <c r="A42" s="348" t="s">
        <v>438</v>
      </c>
      <c r="B42" s="348"/>
      <c r="C42" s="348"/>
      <c r="D42" s="348"/>
      <c r="E42" s="23">
        <v>3636</v>
      </c>
      <c r="F42" s="22">
        <v>11147</v>
      </c>
      <c r="G42" s="23">
        <v>0</v>
      </c>
      <c r="H42" s="22"/>
      <c r="J42" s="86"/>
      <c r="K42" s="86"/>
      <c r="L42" s="86"/>
      <c r="M42" s="86"/>
      <c r="N42" s="23"/>
    </row>
    <row r="43" spans="1:14" ht="11.25" customHeight="1" x14ac:dyDescent="0.2">
      <c r="A43" s="348" t="s">
        <v>439</v>
      </c>
      <c r="B43" s="348"/>
      <c r="C43" s="348"/>
      <c r="D43" s="348"/>
      <c r="E43" s="23">
        <v>9460</v>
      </c>
      <c r="F43" s="22">
        <v>22166</v>
      </c>
      <c r="G43" s="23">
        <v>0</v>
      </c>
      <c r="H43" s="22"/>
      <c r="J43" s="86"/>
      <c r="K43" s="86"/>
      <c r="L43" s="86"/>
      <c r="M43" s="86"/>
      <c r="N43" s="23"/>
    </row>
    <row r="44" spans="1:14" ht="11.25" customHeight="1" x14ac:dyDescent="0.2">
      <c r="A44" s="348" t="s">
        <v>440</v>
      </c>
      <c r="B44" s="348"/>
      <c r="C44" s="348"/>
      <c r="D44" s="348"/>
      <c r="E44" s="23">
        <v>7805</v>
      </c>
      <c r="F44" s="22">
        <v>6682</v>
      </c>
      <c r="G44" s="23">
        <v>0</v>
      </c>
      <c r="H44" s="22"/>
      <c r="J44" s="86"/>
      <c r="K44" s="86"/>
      <c r="L44" s="86"/>
      <c r="M44" s="86"/>
      <c r="N44" s="23"/>
    </row>
    <row r="45" spans="1:14" ht="11.25" customHeight="1" x14ac:dyDescent="0.2">
      <c r="A45" s="348" t="s">
        <v>441</v>
      </c>
      <c r="B45" s="348"/>
      <c r="C45" s="348"/>
      <c r="D45" s="348"/>
      <c r="E45" s="23">
        <v>0</v>
      </c>
      <c r="F45" s="22">
        <v>13290</v>
      </c>
      <c r="G45" s="23">
        <v>0</v>
      </c>
      <c r="H45" s="22"/>
      <c r="J45" s="86"/>
      <c r="K45" s="86"/>
      <c r="L45" s="86"/>
      <c r="M45" s="86"/>
      <c r="N45" s="23"/>
    </row>
    <row r="46" spans="1:14" ht="11.25" customHeight="1" x14ac:dyDescent="0.2">
      <c r="A46" s="348" t="s">
        <v>442</v>
      </c>
      <c r="B46" s="348"/>
      <c r="C46" s="348"/>
      <c r="D46" s="348"/>
      <c r="E46" s="23">
        <v>0</v>
      </c>
      <c r="F46" s="24">
        <v>4105</v>
      </c>
      <c r="G46" s="23">
        <v>0</v>
      </c>
      <c r="H46" s="22"/>
      <c r="J46" s="86"/>
      <c r="K46" s="86"/>
      <c r="L46" s="86"/>
      <c r="M46" s="86"/>
      <c r="N46" s="23"/>
    </row>
    <row r="47" spans="1:14" ht="11.25" customHeight="1" x14ac:dyDescent="0.2">
      <c r="A47" s="348" t="s">
        <v>443</v>
      </c>
      <c r="B47" s="348"/>
      <c r="C47" s="348"/>
      <c r="D47" s="348"/>
      <c r="E47" s="23">
        <v>9863</v>
      </c>
      <c r="F47" s="22">
        <v>1654</v>
      </c>
      <c r="G47" s="23">
        <v>0</v>
      </c>
      <c r="H47" s="22"/>
      <c r="J47" s="86"/>
      <c r="K47" s="86"/>
      <c r="L47" s="86"/>
      <c r="M47" s="86"/>
      <c r="N47" s="23"/>
    </row>
    <row r="48" spans="1:14" ht="11.25" customHeight="1" x14ac:dyDescent="0.2">
      <c r="A48" s="348" t="s">
        <v>444</v>
      </c>
      <c r="B48" s="348"/>
      <c r="C48" s="348"/>
      <c r="D48" s="348"/>
      <c r="E48" s="23">
        <v>1391</v>
      </c>
      <c r="F48" s="22">
        <v>5397</v>
      </c>
      <c r="G48" s="23">
        <v>0</v>
      </c>
      <c r="H48" s="22"/>
      <c r="J48" s="86"/>
      <c r="K48" s="86"/>
      <c r="L48" s="86"/>
      <c r="M48" s="86"/>
      <c r="N48" s="23"/>
    </row>
    <row r="49" spans="1:14" ht="11.25" customHeight="1" x14ac:dyDescent="0.2">
      <c r="A49" s="348" t="s">
        <v>445</v>
      </c>
      <c r="B49" s="348"/>
      <c r="C49" s="348"/>
      <c r="D49" s="348"/>
      <c r="E49" s="23">
        <v>5311</v>
      </c>
      <c r="F49" s="22">
        <v>3095</v>
      </c>
      <c r="G49" s="23">
        <v>0</v>
      </c>
      <c r="H49" s="22"/>
      <c r="J49" s="86"/>
      <c r="K49" s="86"/>
      <c r="L49" s="86"/>
      <c r="M49" s="86"/>
      <c r="N49" s="23"/>
    </row>
    <row r="50" spans="1:14" ht="11.25" customHeight="1" x14ac:dyDescent="0.2">
      <c r="A50" s="348" t="s">
        <v>446</v>
      </c>
      <c r="B50" s="348"/>
      <c r="C50" s="348"/>
      <c r="D50" s="348"/>
      <c r="E50" s="23">
        <v>35366</v>
      </c>
      <c r="F50" s="22">
        <v>20345</v>
      </c>
      <c r="G50" s="23">
        <v>0</v>
      </c>
      <c r="H50" s="22"/>
      <c r="J50" s="86"/>
      <c r="K50" s="86"/>
      <c r="L50" s="86"/>
      <c r="M50" s="86"/>
      <c r="N50" s="23"/>
    </row>
    <row r="51" spans="1:14" ht="11.25" customHeight="1" x14ac:dyDescent="0.2">
      <c r="A51" s="348" t="s">
        <v>447</v>
      </c>
      <c r="B51" s="348"/>
      <c r="C51" s="348"/>
      <c r="D51" s="348"/>
      <c r="E51" s="23">
        <v>12285</v>
      </c>
      <c r="F51" s="22">
        <v>4685</v>
      </c>
      <c r="G51" s="23">
        <v>0</v>
      </c>
      <c r="H51" s="22"/>
      <c r="J51" s="86"/>
      <c r="K51" s="86"/>
      <c r="L51" s="86"/>
      <c r="M51" s="86"/>
      <c r="N51" s="23"/>
    </row>
    <row r="52" spans="1:14" ht="11.25" customHeight="1" x14ac:dyDescent="0.2">
      <c r="A52" s="348" t="s">
        <v>448</v>
      </c>
      <c r="B52" s="348"/>
      <c r="C52" s="348"/>
      <c r="D52" s="348"/>
      <c r="E52" s="23">
        <v>0</v>
      </c>
      <c r="F52" s="22">
        <v>5037</v>
      </c>
      <c r="G52" s="23">
        <v>0</v>
      </c>
      <c r="H52" s="22"/>
      <c r="J52" s="86"/>
      <c r="K52" s="86"/>
      <c r="L52" s="86"/>
      <c r="M52" s="86"/>
      <c r="N52" s="23"/>
    </row>
    <row r="53" spans="1:14" ht="11.25" customHeight="1" x14ac:dyDescent="0.2">
      <c r="A53" s="348" t="s">
        <v>449</v>
      </c>
      <c r="B53" s="348"/>
      <c r="C53" s="348"/>
      <c r="D53" s="348"/>
      <c r="E53" s="23">
        <v>5050</v>
      </c>
      <c r="F53" s="22">
        <v>6071</v>
      </c>
      <c r="G53" s="23">
        <v>0</v>
      </c>
      <c r="H53" s="22"/>
      <c r="J53" s="86"/>
      <c r="K53" s="86"/>
      <c r="L53" s="86"/>
      <c r="M53" s="86"/>
      <c r="N53" s="23"/>
    </row>
    <row r="54" spans="1:14" ht="11.25" customHeight="1" x14ac:dyDescent="0.2">
      <c r="A54" s="348" t="s">
        <v>450</v>
      </c>
      <c r="B54" s="348"/>
      <c r="C54" s="348"/>
      <c r="D54" s="348"/>
      <c r="E54" s="23">
        <v>4628</v>
      </c>
      <c r="F54" s="22">
        <v>8991</v>
      </c>
      <c r="G54" s="23">
        <v>0</v>
      </c>
      <c r="H54" s="22"/>
      <c r="J54" s="86"/>
      <c r="K54" s="86"/>
      <c r="L54" s="86"/>
      <c r="M54" s="86"/>
      <c r="N54" s="23"/>
    </row>
    <row r="55" spans="1:14" ht="11.25" customHeight="1" x14ac:dyDescent="0.2">
      <c r="A55" s="348" t="s">
        <v>451</v>
      </c>
      <c r="B55" s="348"/>
      <c r="C55" s="348"/>
      <c r="D55" s="348"/>
      <c r="E55" s="23">
        <v>0</v>
      </c>
      <c r="F55" s="22">
        <v>2432</v>
      </c>
      <c r="G55" s="23">
        <v>0</v>
      </c>
      <c r="H55" s="22"/>
      <c r="J55" s="86"/>
      <c r="K55" s="86"/>
      <c r="L55" s="86"/>
      <c r="M55" s="86"/>
      <c r="N55" s="23"/>
    </row>
    <row r="56" spans="1:14" ht="11.25" customHeight="1" x14ac:dyDescent="0.2">
      <c r="A56" s="348" t="s">
        <v>452</v>
      </c>
      <c r="B56" s="348"/>
      <c r="C56" s="348"/>
      <c r="D56" s="348"/>
      <c r="E56" s="23">
        <v>1219</v>
      </c>
      <c r="F56" s="22">
        <v>4402</v>
      </c>
      <c r="G56" s="23">
        <v>0</v>
      </c>
      <c r="H56" s="22"/>
      <c r="J56" s="86"/>
      <c r="K56" s="86"/>
      <c r="L56" s="86"/>
      <c r="M56" s="86"/>
      <c r="N56" s="23"/>
    </row>
    <row r="57" spans="1:14" ht="11.25" customHeight="1" x14ac:dyDescent="0.2">
      <c r="A57" s="348" t="s">
        <v>453</v>
      </c>
      <c r="B57" s="348"/>
      <c r="C57" s="348"/>
      <c r="D57" s="348"/>
      <c r="E57" s="23">
        <v>0</v>
      </c>
      <c r="F57" s="22">
        <v>3941</v>
      </c>
      <c r="G57" s="23">
        <v>0</v>
      </c>
      <c r="H57" s="22"/>
      <c r="J57" s="86"/>
      <c r="K57" s="86"/>
      <c r="L57" s="86"/>
      <c r="M57" s="86"/>
      <c r="N57" s="23"/>
    </row>
    <row r="58" spans="1:14" ht="11.25" customHeight="1" x14ac:dyDescent="0.2">
      <c r="A58" s="348" t="s">
        <v>454</v>
      </c>
      <c r="B58" s="348"/>
      <c r="C58" s="348"/>
      <c r="D58" s="348"/>
      <c r="E58" s="23">
        <v>4714</v>
      </c>
      <c r="F58" s="22">
        <v>2787</v>
      </c>
      <c r="G58" s="23">
        <v>0</v>
      </c>
      <c r="H58" s="22"/>
      <c r="J58" s="86"/>
      <c r="K58" s="86"/>
      <c r="L58" s="86"/>
      <c r="M58" s="86"/>
      <c r="N58" s="23"/>
    </row>
    <row r="59" spans="1:14" ht="11.25" customHeight="1" x14ac:dyDescent="0.2">
      <c r="A59" s="348" t="s">
        <v>455</v>
      </c>
      <c r="B59" s="348"/>
      <c r="C59" s="348"/>
      <c r="D59" s="348"/>
      <c r="E59" s="23">
        <v>13707</v>
      </c>
      <c r="F59" s="22">
        <v>24286</v>
      </c>
      <c r="G59" s="23">
        <v>0</v>
      </c>
      <c r="H59" s="22"/>
      <c r="J59" s="86"/>
      <c r="K59" s="86"/>
      <c r="L59" s="86"/>
      <c r="M59" s="86"/>
      <c r="N59" s="23"/>
    </row>
    <row r="60" spans="1:14" ht="11.25" customHeight="1" x14ac:dyDescent="0.2">
      <c r="A60" s="348" t="s">
        <v>456</v>
      </c>
      <c r="B60" s="348"/>
      <c r="C60" s="348"/>
      <c r="D60" s="348"/>
      <c r="E60" s="23">
        <v>23228</v>
      </c>
      <c r="F60" s="22">
        <v>85678</v>
      </c>
      <c r="G60" s="23">
        <v>0</v>
      </c>
      <c r="H60" s="22"/>
      <c r="J60" s="86"/>
      <c r="K60" s="86"/>
      <c r="L60" s="86"/>
      <c r="M60" s="86"/>
      <c r="N60" s="23"/>
    </row>
    <row r="61" spans="1:14" ht="11.25" customHeight="1" x14ac:dyDescent="0.2">
      <c r="A61" s="348" t="s">
        <v>457</v>
      </c>
      <c r="B61" s="348"/>
      <c r="C61" s="348"/>
      <c r="D61" s="348"/>
      <c r="E61" s="23">
        <v>4694</v>
      </c>
      <c r="F61" s="22">
        <v>14384</v>
      </c>
      <c r="G61" s="23">
        <v>0</v>
      </c>
      <c r="H61" s="22"/>
      <c r="J61" s="86"/>
      <c r="K61" s="86"/>
      <c r="L61" s="86"/>
      <c r="M61" s="86"/>
      <c r="N61" s="23"/>
    </row>
    <row r="62" spans="1:14" ht="11.25" customHeight="1" x14ac:dyDescent="0.2">
      <c r="A62" s="348" t="s">
        <v>458</v>
      </c>
      <c r="B62" s="348"/>
      <c r="C62" s="348"/>
      <c r="D62" s="348"/>
      <c r="E62" s="23">
        <v>0</v>
      </c>
      <c r="F62" s="22">
        <v>3604</v>
      </c>
      <c r="G62" s="23">
        <v>0</v>
      </c>
      <c r="H62" s="22"/>
      <c r="J62" s="86"/>
      <c r="K62" s="86"/>
      <c r="L62" s="86"/>
      <c r="M62" s="86"/>
      <c r="N62" s="23"/>
    </row>
    <row r="63" spans="1:14" ht="11.25" customHeight="1" x14ac:dyDescent="0.2">
      <c r="A63" s="348" t="s">
        <v>459</v>
      </c>
      <c r="B63" s="348"/>
      <c r="C63" s="348"/>
      <c r="D63" s="348"/>
      <c r="E63" s="23">
        <v>0</v>
      </c>
      <c r="F63" s="22">
        <v>5380</v>
      </c>
      <c r="G63" s="23">
        <v>0</v>
      </c>
      <c r="H63" s="22"/>
      <c r="J63" s="86"/>
      <c r="K63" s="86"/>
      <c r="L63" s="86"/>
      <c r="M63" s="86"/>
      <c r="N63" s="23"/>
    </row>
    <row r="64" spans="1:14" x14ac:dyDescent="0.2">
      <c r="A64" s="348" t="s">
        <v>460</v>
      </c>
      <c r="B64" s="348"/>
      <c r="C64" s="348"/>
      <c r="D64" s="348"/>
      <c r="E64" s="23">
        <v>6687</v>
      </c>
      <c r="F64" s="23">
        <v>4611</v>
      </c>
      <c r="G64" s="23">
        <v>0</v>
      </c>
      <c r="H64" s="22"/>
      <c r="J64" s="86"/>
      <c r="K64" s="86"/>
      <c r="L64" s="86"/>
      <c r="M64" s="86"/>
      <c r="N64" s="23"/>
    </row>
    <row r="65" spans="1:14" ht="11.25" customHeight="1" x14ac:dyDescent="0.2">
      <c r="A65" s="348" t="s">
        <v>461</v>
      </c>
      <c r="B65" s="348"/>
      <c r="C65" s="348"/>
      <c r="D65" s="348"/>
      <c r="E65" s="23">
        <v>20453</v>
      </c>
      <c r="F65" s="22">
        <v>49899</v>
      </c>
      <c r="G65" s="23">
        <v>0</v>
      </c>
      <c r="H65" s="22"/>
      <c r="J65" s="86"/>
      <c r="K65" s="86"/>
      <c r="L65" s="86"/>
      <c r="M65" s="86"/>
      <c r="N65" s="23"/>
    </row>
    <row r="66" spans="1:14" ht="11.25" customHeight="1" x14ac:dyDescent="0.2">
      <c r="A66" s="348" t="s">
        <v>462</v>
      </c>
      <c r="B66" s="348"/>
      <c r="C66" s="348"/>
      <c r="D66" s="348"/>
      <c r="E66" s="23">
        <v>2051</v>
      </c>
      <c r="F66" s="22">
        <v>27067</v>
      </c>
      <c r="G66" s="23">
        <v>0</v>
      </c>
      <c r="H66" s="22"/>
      <c r="J66" s="86"/>
      <c r="K66" s="86"/>
      <c r="L66" s="86"/>
      <c r="M66" s="86"/>
      <c r="N66" s="23"/>
    </row>
    <row r="67" spans="1:14" ht="11.25" customHeight="1" x14ac:dyDescent="0.2">
      <c r="A67" s="348" t="s">
        <v>463</v>
      </c>
      <c r="B67" s="348"/>
      <c r="C67" s="348"/>
      <c r="D67" s="348"/>
      <c r="E67" s="23">
        <v>3694</v>
      </c>
      <c r="F67" s="22">
        <v>5186</v>
      </c>
      <c r="G67" s="23">
        <v>0</v>
      </c>
      <c r="H67" s="22"/>
      <c r="J67" s="86"/>
      <c r="K67" s="86"/>
      <c r="L67" s="86"/>
      <c r="M67" s="86"/>
      <c r="N67" s="23"/>
    </row>
    <row r="68" spans="1:14" ht="11.25" customHeight="1" x14ac:dyDescent="0.2">
      <c r="A68" s="348" t="s">
        <v>464</v>
      </c>
      <c r="B68" s="348"/>
      <c r="C68" s="348"/>
      <c r="D68" s="348"/>
      <c r="E68" s="23">
        <v>37202</v>
      </c>
      <c r="F68" s="22">
        <v>10441</v>
      </c>
      <c r="G68" s="23">
        <v>0</v>
      </c>
      <c r="H68" s="22"/>
      <c r="J68" s="86"/>
      <c r="K68" s="86"/>
      <c r="L68" s="86"/>
      <c r="M68" s="86"/>
      <c r="N68" s="23"/>
    </row>
    <row r="69" spans="1:14" ht="11.25" customHeight="1" x14ac:dyDescent="0.2">
      <c r="A69" s="348" t="s">
        <v>465</v>
      </c>
      <c r="B69" s="348"/>
      <c r="C69" s="348"/>
      <c r="D69" s="348"/>
      <c r="E69" s="23">
        <v>13364</v>
      </c>
      <c r="F69" s="22">
        <v>37069</v>
      </c>
      <c r="G69" s="23">
        <v>0</v>
      </c>
      <c r="H69" s="22"/>
      <c r="J69" s="86"/>
      <c r="K69" s="86"/>
      <c r="L69" s="86"/>
      <c r="M69" s="86"/>
      <c r="N69" s="23"/>
    </row>
    <row r="70" spans="1:14" ht="11.25" customHeight="1" x14ac:dyDescent="0.2">
      <c r="A70" s="348" t="s">
        <v>466</v>
      </c>
      <c r="B70" s="348"/>
      <c r="C70" s="348"/>
      <c r="D70" s="348"/>
      <c r="E70" s="23">
        <v>0</v>
      </c>
      <c r="F70" s="22">
        <v>5414</v>
      </c>
      <c r="G70" s="23">
        <v>0</v>
      </c>
      <c r="H70" s="22"/>
      <c r="J70" s="86"/>
      <c r="K70" s="86"/>
      <c r="L70" s="86"/>
      <c r="M70" s="86"/>
      <c r="N70" s="23"/>
    </row>
    <row r="71" spans="1:14" ht="11.25" customHeight="1" x14ac:dyDescent="0.2">
      <c r="A71" s="348" t="s">
        <v>467</v>
      </c>
      <c r="B71" s="348"/>
      <c r="C71" s="348"/>
      <c r="D71" s="348"/>
      <c r="E71" s="23">
        <v>3677</v>
      </c>
      <c r="F71" s="22">
        <v>9637</v>
      </c>
      <c r="G71" s="23">
        <v>0</v>
      </c>
      <c r="H71" s="22"/>
      <c r="J71" s="86"/>
      <c r="K71" s="86"/>
      <c r="L71" s="86"/>
      <c r="M71" s="86"/>
      <c r="N71" s="23"/>
    </row>
    <row r="72" spans="1:14" ht="11.25" customHeight="1" x14ac:dyDescent="0.2">
      <c r="A72" s="348" t="s">
        <v>468</v>
      </c>
      <c r="B72" s="348"/>
      <c r="C72" s="348"/>
      <c r="D72" s="348"/>
      <c r="E72" s="23">
        <v>5411</v>
      </c>
      <c r="F72" s="22">
        <v>4345</v>
      </c>
      <c r="G72" s="23">
        <v>0</v>
      </c>
      <c r="H72" s="22"/>
      <c r="J72" s="86"/>
      <c r="K72" s="86"/>
      <c r="L72" s="86"/>
      <c r="M72" s="86"/>
      <c r="N72" s="23"/>
    </row>
    <row r="73" spans="1:14" ht="11.25" customHeight="1" x14ac:dyDescent="0.2">
      <c r="A73" s="348" t="s">
        <v>469</v>
      </c>
      <c r="B73" s="348"/>
      <c r="C73" s="348"/>
      <c r="D73" s="348"/>
      <c r="E73" s="23">
        <v>0</v>
      </c>
      <c r="F73" s="22">
        <v>3702</v>
      </c>
      <c r="G73" s="23">
        <v>0</v>
      </c>
      <c r="H73" s="22"/>
      <c r="J73" s="86"/>
      <c r="K73" s="86"/>
      <c r="L73" s="86"/>
      <c r="M73" s="86"/>
      <c r="N73" s="23"/>
    </row>
    <row r="74" spans="1:14" ht="11.25" customHeight="1" x14ac:dyDescent="0.2">
      <c r="A74" s="348" t="s">
        <v>470</v>
      </c>
      <c r="B74" s="348"/>
      <c r="C74" s="348"/>
      <c r="D74" s="348"/>
      <c r="E74" s="23">
        <v>0</v>
      </c>
      <c r="F74" s="22">
        <v>9547</v>
      </c>
      <c r="G74" s="23">
        <v>0</v>
      </c>
      <c r="H74" s="22"/>
      <c r="J74" s="86"/>
      <c r="K74" s="86"/>
      <c r="L74" s="86"/>
      <c r="M74" s="86"/>
      <c r="N74" s="23"/>
    </row>
    <row r="75" spans="1:14" ht="11.25" customHeight="1" x14ac:dyDescent="0.2">
      <c r="A75" s="348" t="s">
        <v>471</v>
      </c>
      <c r="B75" s="348"/>
      <c r="C75" s="348"/>
      <c r="D75" s="348"/>
      <c r="E75" s="23">
        <v>6210</v>
      </c>
      <c r="F75" s="22">
        <v>10075</v>
      </c>
      <c r="G75" s="23">
        <v>0</v>
      </c>
      <c r="H75" s="22"/>
      <c r="J75" s="86"/>
      <c r="K75" s="86"/>
      <c r="L75" s="86"/>
      <c r="M75" s="86"/>
      <c r="N75" s="23"/>
    </row>
    <row r="76" spans="1:14" ht="11.25" customHeight="1" x14ac:dyDescent="0.2">
      <c r="A76" s="348" t="s">
        <v>472</v>
      </c>
      <c r="B76" s="348"/>
      <c r="C76" s="348"/>
      <c r="D76" s="348"/>
      <c r="E76" s="23">
        <v>19734</v>
      </c>
      <c r="F76" s="22">
        <v>6473</v>
      </c>
      <c r="G76" s="23">
        <v>0</v>
      </c>
      <c r="H76" s="22"/>
      <c r="J76" s="86"/>
      <c r="K76" s="86"/>
      <c r="L76" s="86"/>
      <c r="M76" s="86"/>
      <c r="N76" s="23"/>
    </row>
    <row r="77" spans="1:14" ht="11.25" customHeight="1" x14ac:dyDescent="0.2">
      <c r="A77" s="348" t="s">
        <v>473</v>
      </c>
      <c r="B77" s="348"/>
      <c r="C77" s="348"/>
      <c r="D77" s="348"/>
      <c r="E77" s="23">
        <v>15135</v>
      </c>
      <c r="F77" s="22">
        <v>8328</v>
      </c>
      <c r="G77" s="23">
        <v>0</v>
      </c>
      <c r="H77" s="22"/>
      <c r="J77" s="86"/>
      <c r="K77" s="86"/>
      <c r="L77" s="86"/>
      <c r="M77" s="86"/>
      <c r="N77" s="23"/>
    </row>
    <row r="78" spans="1:14" ht="11.25" customHeight="1" x14ac:dyDescent="0.2">
      <c r="A78" s="348" t="s">
        <v>474</v>
      </c>
      <c r="B78" s="348"/>
      <c r="C78" s="348"/>
      <c r="D78" s="348"/>
      <c r="E78" s="23">
        <v>1406</v>
      </c>
      <c r="F78" s="22">
        <v>10817</v>
      </c>
      <c r="G78" s="23">
        <v>0</v>
      </c>
      <c r="H78" s="22"/>
      <c r="J78" s="86"/>
      <c r="K78" s="86"/>
      <c r="L78" s="86"/>
      <c r="M78" s="86"/>
      <c r="N78" s="23"/>
    </row>
    <row r="79" spans="1:14" ht="11.25" customHeight="1" x14ac:dyDescent="0.2">
      <c r="A79" s="348" t="s">
        <v>475</v>
      </c>
      <c r="B79" s="348"/>
      <c r="C79" s="348"/>
      <c r="D79" s="348"/>
      <c r="E79" s="23">
        <v>0</v>
      </c>
      <c r="F79" s="22">
        <v>18437</v>
      </c>
      <c r="G79" s="23">
        <v>0</v>
      </c>
      <c r="H79" s="22"/>
      <c r="J79" s="86"/>
      <c r="K79" s="86"/>
      <c r="L79" s="86"/>
      <c r="M79" s="86"/>
      <c r="N79" s="23"/>
    </row>
    <row r="80" spans="1:14" ht="11.25" customHeight="1" x14ac:dyDescent="0.2">
      <c r="A80" s="348" t="s">
        <v>476</v>
      </c>
      <c r="B80" s="348"/>
      <c r="C80" s="348"/>
      <c r="D80" s="348"/>
      <c r="E80" s="23">
        <v>5044</v>
      </c>
      <c r="F80" s="22">
        <v>10099</v>
      </c>
      <c r="G80" s="23">
        <v>0</v>
      </c>
      <c r="H80" s="22"/>
      <c r="J80" s="86"/>
      <c r="K80" s="86"/>
      <c r="L80" s="86"/>
      <c r="M80" s="86"/>
      <c r="N80" s="23"/>
    </row>
    <row r="81" spans="1:14" ht="11.25" customHeight="1" x14ac:dyDescent="0.2">
      <c r="A81" s="348" t="s">
        <v>477</v>
      </c>
      <c r="B81" s="348"/>
      <c r="C81" s="348"/>
      <c r="D81" s="348"/>
      <c r="E81" s="23">
        <v>6051</v>
      </c>
      <c r="F81" s="22">
        <v>12476</v>
      </c>
      <c r="G81" s="23">
        <v>0</v>
      </c>
      <c r="H81" s="22"/>
      <c r="J81" s="86"/>
      <c r="K81" s="86"/>
      <c r="L81" s="86"/>
      <c r="M81" s="86"/>
      <c r="N81" s="23"/>
    </row>
    <row r="82" spans="1:14" ht="11.25" customHeight="1" x14ac:dyDescent="0.2">
      <c r="A82" s="348" t="s">
        <v>478</v>
      </c>
      <c r="B82" s="348"/>
      <c r="C82" s="348"/>
      <c r="D82" s="348"/>
      <c r="E82" s="23">
        <v>14611</v>
      </c>
      <c r="F82" s="22">
        <v>11268</v>
      </c>
      <c r="G82" s="23">
        <v>0</v>
      </c>
      <c r="H82" s="22"/>
      <c r="J82" s="86"/>
      <c r="K82" s="86"/>
      <c r="L82" s="86"/>
      <c r="M82" s="86"/>
      <c r="N82" s="23"/>
    </row>
    <row r="83" spans="1:14" ht="11.25" customHeight="1" x14ac:dyDescent="0.2">
      <c r="A83" s="348" t="s">
        <v>479</v>
      </c>
      <c r="B83" s="348"/>
      <c r="C83" s="348"/>
      <c r="D83" s="348"/>
      <c r="E83" s="23">
        <v>7471</v>
      </c>
      <c r="F83" s="22">
        <v>13620</v>
      </c>
      <c r="G83" s="23">
        <v>0</v>
      </c>
      <c r="H83" s="22"/>
      <c r="J83" s="86"/>
      <c r="K83" s="86"/>
      <c r="L83" s="86"/>
      <c r="M83" s="86"/>
      <c r="N83" s="23"/>
    </row>
    <row r="84" spans="1:14" ht="11.25" customHeight="1" x14ac:dyDescent="0.2">
      <c r="A84" s="348" t="s">
        <v>480</v>
      </c>
      <c r="B84" s="348"/>
      <c r="C84" s="348"/>
      <c r="D84" s="348"/>
      <c r="E84" s="23">
        <v>19913</v>
      </c>
      <c r="F84" s="22">
        <v>8834</v>
      </c>
      <c r="G84" s="23">
        <v>0</v>
      </c>
      <c r="H84" s="22"/>
      <c r="J84" s="86"/>
      <c r="K84" s="86"/>
      <c r="L84" s="86"/>
      <c r="M84" s="86"/>
      <c r="N84" s="23"/>
    </row>
    <row r="85" spans="1:14" ht="11.25" customHeight="1" x14ac:dyDescent="0.2">
      <c r="A85" s="348" t="s">
        <v>481</v>
      </c>
      <c r="B85" s="348"/>
      <c r="C85" s="348"/>
      <c r="D85" s="348"/>
      <c r="E85" s="23">
        <v>0</v>
      </c>
      <c r="F85" s="22">
        <v>5931</v>
      </c>
      <c r="G85" s="23">
        <v>0</v>
      </c>
      <c r="H85" s="22"/>
      <c r="J85" s="86"/>
      <c r="K85" s="86"/>
      <c r="L85" s="86"/>
      <c r="M85" s="86"/>
      <c r="N85" s="23"/>
    </row>
    <row r="86" spans="1:14" ht="11.25" customHeight="1" x14ac:dyDescent="0.2">
      <c r="A86" s="348" t="s">
        <v>482</v>
      </c>
      <c r="B86" s="348"/>
      <c r="C86" s="348"/>
      <c r="D86" s="348"/>
      <c r="E86" s="23">
        <v>4056</v>
      </c>
      <c r="F86" s="22">
        <v>3770</v>
      </c>
      <c r="G86" s="23">
        <v>0</v>
      </c>
      <c r="H86" s="22"/>
      <c r="J86" s="86"/>
      <c r="K86" s="86"/>
      <c r="L86" s="86"/>
      <c r="M86" s="86"/>
      <c r="N86" s="23"/>
    </row>
    <row r="87" spans="1:14" ht="11.25" customHeight="1" x14ac:dyDescent="0.2">
      <c r="A87" s="348" t="s">
        <v>483</v>
      </c>
      <c r="B87" s="348"/>
      <c r="C87" s="348"/>
      <c r="D87" s="348"/>
      <c r="E87" s="23">
        <v>8066</v>
      </c>
      <c r="F87" s="22">
        <v>7584</v>
      </c>
      <c r="G87" s="23">
        <v>0</v>
      </c>
      <c r="H87" s="22"/>
      <c r="J87" s="86"/>
      <c r="K87" s="86"/>
      <c r="L87" s="86"/>
      <c r="M87" s="86"/>
      <c r="N87" s="23"/>
    </row>
    <row r="88" spans="1:14" ht="11.25" customHeight="1" x14ac:dyDescent="0.2">
      <c r="A88" s="348" t="s">
        <v>484</v>
      </c>
      <c r="B88" s="348"/>
      <c r="C88" s="348"/>
      <c r="D88" s="348"/>
      <c r="E88" s="23">
        <v>10978</v>
      </c>
      <c r="F88" s="22">
        <v>17182</v>
      </c>
      <c r="G88" s="23">
        <v>0</v>
      </c>
      <c r="H88" s="22"/>
      <c r="J88" s="86"/>
      <c r="K88" s="86"/>
      <c r="L88" s="86"/>
      <c r="M88" s="86"/>
      <c r="N88" s="23"/>
    </row>
    <row r="89" spans="1:14" ht="11.25" customHeight="1" x14ac:dyDescent="0.2">
      <c r="A89" s="348" t="s">
        <v>485</v>
      </c>
      <c r="B89" s="348"/>
      <c r="C89" s="348"/>
      <c r="D89" s="348"/>
      <c r="E89" s="23">
        <v>4027</v>
      </c>
      <c r="F89" s="22">
        <v>9604</v>
      </c>
      <c r="G89" s="23">
        <v>0</v>
      </c>
      <c r="H89" s="22"/>
      <c r="J89" s="86"/>
      <c r="K89" s="86"/>
      <c r="L89" s="86"/>
      <c r="M89" s="86"/>
      <c r="N89" s="23"/>
    </row>
    <row r="90" spans="1:14" ht="11.25" customHeight="1" x14ac:dyDescent="0.2">
      <c r="A90" s="348" t="s">
        <v>486</v>
      </c>
      <c r="B90" s="348"/>
      <c r="C90" s="348"/>
      <c r="D90" s="348"/>
      <c r="E90" s="23">
        <v>1223</v>
      </c>
      <c r="F90" s="22">
        <v>2735</v>
      </c>
      <c r="G90" s="23">
        <v>0</v>
      </c>
      <c r="H90" s="22"/>
      <c r="J90" s="86"/>
      <c r="K90" s="86"/>
      <c r="L90" s="86"/>
      <c r="M90" s="86"/>
      <c r="N90" s="23"/>
    </row>
    <row r="91" spans="1:14" ht="11.25" customHeight="1" x14ac:dyDescent="0.2">
      <c r="A91" s="348" t="s">
        <v>487</v>
      </c>
      <c r="B91" s="348"/>
      <c r="C91" s="348"/>
      <c r="D91" s="348"/>
      <c r="E91" s="23">
        <v>8733</v>
      </c>
      <c r="F91" s="22">
        <v>4199</v>
      </c>
      <c r="G91" s="23">
        <v>0</v>
      </c>
      <c r="H91" s="22"/>
      <c r="J91" s="86"/>
      <c r="K91" s="86"/>
      <c r="L91" s="86"/>
      <c r="M91" s="86"/>
      <c r="N91" s="23"/>
    </row>
    <row r="92" spans="1:14" ht="11.25" customHeight="1" x14ac:dyDescent="0.2">
      <c r="A92" s="348" t="s">
        <v>488</v>
      </c>
      <c r="B92" s="348"/>
      <c r="C92" s="348"/>
      <c r="D92" s="348"/>
      <c r="E92" s="23">
        <v>16527</v>
      </c>
      <c r="F92" s="22">
        <v>5647</v>
      </c>
      <c r="G92" s="23">
        <v>0</v>
      </c>
      <c r="H92" s="22"/>
      <c r="J92" s="86"/>
      <c r="K92" s="86"/>
      <c r="L92" s="86"/>
      <c r="M92" s="86"/>
      <c r="N92" s="23"/>
    </row>
    <row r="93" spans="1:14" ht="11.25" customHeight="1" x14ac:dyDescent="0.2">
      <c r="A93" s="348" t="s">
        <v>489</v>
      </c>
      <c r="B93" s="348"/>
      <c r="C93" s="348"/>
      <c r="D93" s="348"/>
      <c r="E93" s="23">
        <v>0</v>
      </c>
      <c r="F93" s="22">
        <v>7899</v>
      </c>
      <c r="G93" s="23">
        <v>0</v>
      </c>
      <c r="H93" s="22"/>
      <c r="J93" s="86"/>
      <c r="K93" s="86"/>
      <c r="L93" s="86"/>
      <c r="M93" s="86"/>
      <c r="N93" s="23"/>
    </row>
    <row r="94" spans="1:14" ht="11.25" customHeight="1" x14ac:dyDescent="0.2">
      <c r="A94" s="348" t="s">
        <v>490</v>
      </c>
      <c r="B94" s="348"/>
      <c r="C94" s="348"/>
      <c r="D94" s="348"/>
      <c r="E94" s="23">
        <v>21496</v>
      </c>
      <c r="F94" s="22">
        <v>21783</v>
      </c>
      <c r="G94" s="23">
        <v>0</v>
      </c>
      <c r="H94" s="22"/>
      <c r="J94" s="86"/>
      <c r="K94" s="86"/>
      <c r="L94" s="86"/>
      <c r="M94" s="86"/>
      <c r="N94" s="23"/>
    </row>
    <row r="95" spans="1:14" ht="11.25" customHeight="1" x14ac:dyDescent="0.2">
      <c r="A95" s="348" t="s">
        <v>491</v>
      </c>
      <c r="B95" s="348"/>
      <c r="C95" s="348"/>
      <c r="D95" s="348"/>
      <c r="E95" s="23">
        <v>0</v>
      </c>
      <c r="F95" s="22">
        <v>1850</v>
      </c>
      <c r="G95" s="23">
        <v>0</v>
      </c>
      <c r="H95" s="22"/>
      <c r="J95" s="86"/>
      <c r="K95" s="86"/>
      <c r="L95" s="86"/>
      <c r="M95" s="86"/>
      <c r="N95" s="23"/>
    </row>
    <row r="96" spans="1:14" ht="11.25" customHeight="1" x14ac:dyDescent="0.2">
      <c r="A96" s="348" t="s">
        <v>492</v>
      </c>
      <c r="B96" s="348"/>
      <c r="C96" s="348"/>
      <c r="D96" s="348"/>
      <c r="E96" s="23">
        <v>11280</v>
      </c>
      <c r="F96" s="22">
        <v>21978</v>
      </c>
      <c r="G96" s="23">
        <v>0</v>
      </c>
      <c r="H96" s="22"/>
      <c r="J96" s="86"/>
      <c r="K96" s="86"/>
      <c r="L96" s="86"/>
      <c r="M96" s="86"/>
      <c r="N96" s="23"/>
    </row>
    <row r="97" spans="1:14" ht="11.25" customHeight="1" x14ac:dyDescent="0.2">
      <c r="A97" s="348" t="s">
        <v>493</v>
      </c>
      <c r="B97" s="348"/>
      <c r="C97" s="348"/>
      <c r="D97" s="348"/>
      <c r="E97" s="23">
        <v>5529</v>
      </c>
      <c r="F97" s="22">
        <v>12573</v>
      </c>
      <c r="G97" s="23">
        <v>0</v>
      </c>
      <c r="H97" s="22"/>
      <c r="J97" s="86"/>
      <c r="K97" s="86"/>
      <c r="L97" s="86"/>
      <c r="M97" s="86"/>
      <c r="N97" s="23"/>
    </row>
    <row r="98" spans="1:14" ht="11.25" customHeight="1" x14ac:dyDescent="0.2">
      <c r="A98" s="348" t="s">
        <v>494</v>
      </c>
      <c r="B98" s="348"/>
      <c r="C98" s="348"/>
      <c r="D98" s="348"/>
      <c r="E98" s="23">
        <v>2648</v>
      </c>
      <c r="F98" s="22">
        <v>1135</v>
      </c>
      <c r="G98" s="23">
        <v>0</v>
      </c>
      <c r="H98" s="22"/>
      <c r="J98" s="86"/>
      <c r="K98" s="86"/>
      <c r="L98" s="86"/>
      <c r="M98" s="86"/>
      <c r="N98" s="23"/>
    </row>
    <row r="99" spans="1:14" ht="11.25" customHeight="1" x14ac:dyDescent="0.2">
      <c r="A99" s="348" t="s">
        <v>495</v>
      </c>
      <c r="B99" s="348"/>
      <c r="C99" s="348"/>
      <c r="D99" s="348"/>
      <c r="E99" s="23">
        <v>22196</v>
      </c>
      <c r="F99" s="22">
        <v>11038</v>
      </c>
      <c r="G99" s="23">
        <v>0</v>
      </c>
      <c r="H99" s="22"/>
      <c r="J99" s="86"/>
      <c r="K99" s="86"/>
      <c r="L99" s="86"/>
      <c r="M99" s="86"/>
      <c r="N99" s="23"/>
    </row>
    <row r="100" spans="1:14" ht="11.25" customHeight="1" x14ac:dyDescent="0.2">
      <c r="A100" s="348" t="s">
        <v>496</v>
      </c>
      <c r="B100" s="348"/>
      <c r="C100" s="348"/>
      <c r="D100" s="348"/>
      <c r="E100" s="23">
        <v>0</v>
      </c>
      <c r="F100" s="22">
        <v>5538</v>
      </c>
      <c r="G100" s="23">
        <v>0</v>
      </c>
      <c r="H100" s="22"/>
      <c r="J100" s="86"/>
      <c r="K100" s="86"/>
      <c r="L100" s="86"/>
      <c r="M100" s="86"/>
      <c r="N100" s="23"/>
    </row>
    <row r="101" spans="1:14" ht="11.25" customHeight="1" x14ac:dyDescent="0.2">
      <c r="A101" s="348" t="s">
        <v>497</v>
      </c>
      <c r="B101" s="348"/>
      <c r="C101" s="348"/>
      <c r="D101" s="348"/>
      <c r="E101" s="23">
        <v>6361</v>
      </c>
      <c r="F101" s="22">
        <v>15921</v>
      </c>
      <c r="G101" s="23">
        <v>0</v>
      </c>
      <c r="H101" s="22"/>
      <c r="J101" s="86"/>
      <c r="K101" s="86"/>
      <c r="L101" s="86"/>
      <c r="M101" s="86"/>
      <c r="N101" s="23"/>
    </row>
    <row r="102" spans="1:14" ht="11.25" customHeight="1" x14ac:dyDescent="0.2">
      <c r="A102" s="348" t="s">
        <v>498</v>
      </c>
      <c r="B102" s="348"/>
      <c r="C102" s="348"/>
      <c r="D102" s="348"/>
      <c r="E102" s="23">
        <v>0</v>
      </c>
      <c r="F102" s="22">
        <v>3439</v>
      </c>
      <c r="G102" s="23">
        <v>0</v>
      </c>
      <c r="H102" s="22"/>
      <c r="J102" s="86"/>
      <c r="K102" s="86"/>
      <c r="L102" s="86"/>
      <c r="M102" s="86"/>
      <c r="N102" s="23"/>
    </row>
    <row r="103" spans="1:14" ht="11.25" customHeight="1" x14ac:dyDescent="0.2">
      <c r="A103" s="348" t="s">
        <v>499</v>
      </c>
      <c r="B103" s="348"/>
      <c r="C103" s="348"/>
      <c r="D103" s="348"/>
      <c r="E103" s="23">
        <v>8465</v>
      </c>
      <c r="F103" s="22">
        <v>9057</v>
      </c>
      <c r="G103" s="23">
        <v>0</v>
      </c>
      <c r="H103" s="22"/>
      <c r="J103" s="86"/>
      <c r="K103" s="86"/>
      <c r="L103" s="86"/>
      <c r="M103" s="86"/>
      <c r="N103" s="23"/>
    </row>
    <row r="104" spans="1:14" ht="11.25" customHeight="1" x14ac:dyDescent="0.2">
      <c r="A104" s="348" t="s">
        <v>500</v>
      </c>
      <c r="B104" s="348"/>
      <c r="C104" s="348"/>
      <c r="D104" s="348"/>
      <c r="E104" s="23">
        <v>13125</v>
      </c>
      <c r="F104" s="22">
        <v>9678</v>
      </c>
      <c r="G104" s="23">
        <v>0</v>
      </c>
      <c r="H104" s="22"/>
      <c r="J104" s="86"/>
      <c r="K104" s="86"/>
      <c r="L104" s="86"/>
      <c r="M104" s="86"/>
      <c r="N104" s="23"/>
    </row>
    <row r="105" spans="1:14" ht="11.25" customHeight="1" x14ac:dyDescent="0.2">
      <c r="A105" s="348" t="s">
        <v>501</v>
      </c>
      <c r="B105" s="348"/>
      <c r="C105" s="348"/>
      <c r="D105" s="348"/>
      <c r="E105" s="23">
        <v>5419</v>
      </c>
      <c r="F105" s="22">
        <v>9510</v>
      </c>
      <c r="G105" s="23">
        <v>0</v>
      </c>
      <c r="H105" s="22"/>
      <c r="J105" s="86"/>
      <c r="K105" s="86"/>
      <c r="L105" s="86"/>
      <c r="M105" s="86"/>
      <c r="N105" s="23"/>
    </row>
    <row r="106" spans="1:14" ht="11.25" customHeight="1" x14ac:dyDescent="0.2">
      <c r="A106" s="348" t="s">
        <v>502</v>
      </c>
      <c r="B106" s="348"/>
      <c r="C106" s="348"/>
      <c r="D106" s="348"/>
      <c r="E106" s="23">
        <v>3294</v>
      </c>
      <c r="F106" s="22">
        <v>8240</v>
      </c>
      <c r="G106" s="23">
        <v>0</v>
      </c>
      <c r="H106" s="22"/>
      <c r="J106" s="86"/>
      <c r="K106" s="86"/>
      <c r="L106" s="86"/>
      <c r="M106" s="86"/>
      <c r="N106" s="23"/>
    </row>
    <row r="107" spans="1:14" ht="11.25" customHeight="1" x14ac:dyDescent="0.2">
      <c r="A107" s="348" t="s">
        <v>503</v>
      </c>
      <c r="B107" s="348"/>
      <c r="C107" s="348"/>
      <c r="D107" s="348"/>
      <c r="E107" s="23">
        <v>0</v>
      </c>
      <c r="F107" s="22">
        <v>556</v>
      </c>
      <c r="G107" s="23">
        <v>0</v>
      </c>
      <c r="H107" s="22"/>
      <c r="J107" s="86"/>
      <c r="K107" s="86"/>
      <c r="L107" s="86"/>
      <c r="M107" s="86"/>
      <c r="N107" s="23"/>
    </row>
    <row r="108" spans="1:14" ht="11.25" customHeight="1" x14ac:dyDescent="0.2">
      <c r="A108" s="348" t="s">
        <v>504</v>
      </c>
      <c r="B108" s="348"/>
      <c r="C108" s="348"/>
      <c r="D108" s="348"/>
      <c r="E108" s="23">
        <v>20378</v>
      </c>
      <c r="F108" s="22">
        <v>4548</v>
      </c>
      <c r="G108" s="23">
        <v>0</v>
      </c>
      <c r="H108" s="22"/>
      <c r="J108" s="86"/>
      <c r="K108" s="86"/>
      <c r="L108" s="86"/>
      <c r="M108" s="86"/>
      <c r="N108" s="23"/>
    </row>
    <row r="109" spans="1:14" ht="11.25" customHeight="1" x14ac:dyDescent="0.2">
      <c r="A109" s="348" t="s">
        <v>505</v>
      </c>
      <c r="B109" s="348"/>
      <c r="C109" s="348"/>
      <c r="D109" s="348"/>
      <c r="E109" s="23">
        <v>14383</v>
      </c>
      <c r="F109" s="22">
        <v>28227</v>
      </c>
      <c r="G109" s="23">
        <v>0</v>
      </c>
      <c r="H109" s="22"/>
      <c r="J109" s="86"/>
      <c r="K109" s="86"/>
      <c r="L109" s="86"/>
      <c r="M109" s="86"/>
      <c r="N109" s="23"/>
    </row>
    <row r="110" spans="1:14" ht="11.25" customHeight="1" x14ac:dyDescent="0.2">
      <c r="A110" s="348" t="s">
        <v>506</v>
      </c>
      <c r="B110" s="348"/>
      <c r="C110" s="348"/>
      <c r="D110" s="348"/>
      <c r="E110" s="23">
        <v>0</v>
      </c>
      <c r="F110" s="22">
        <v>1995</v>
      </c>
      <c r="G110" s="23">
        <v>0</v>
      </c>
      <c r="H110" s="22"/>
      <c r="J110" s="86"/>
      <c r="K110" s="86"/>
      <c r="L110" s="86"/>
      <c r="M110" s="86"/>
      <c r="N110" s="23"/>
    </row>
    <row r="111" spans="1:14" ht="11.25" customHeight="1" x14ac:dyDescent="0.2">
      <c r="A111" s="348" t="s">
        <v>507</v>
      </c>
      <c r="B111" s="348"/>
      <c r="C111" s="348"/>
      <c r="D111" s="348"/>
      <c r="E111" s="23">
        <v>0</v>
      </c>
      <c r="F111" s="22">
        <v>3387</v>
      </c>
      <c r="G111" s="23">
        <v>0</v>
      </c>
      <c r="H111" s="22"/>
      <c r="J111" s="86"/>
      <c r="K111" s="86"/>
      <c r="L111" s="86"/>
      <c r="M111" s="86"/>
      <c r="N111" s="23"/>
    </row>
    <row r="112" spans="1:14" ht="11.25" customHeight="1" x14ac:dyDescent="0.2">
      <c r="A112" s="348" t="s">
        <v>508</v>
      </c>
      <c r="B112" s="348"/>
      <c r="C112" s="348"/>
      <c r="D112" s="348"/>
      <c r="E112" s="23">
        <v>0</v>
      </c>
      <c r="F112" s="22">
        <v>6375</v>
      </c>
      <c r="G112" s="23">
        <v>0</v>
      </c>
      <c r="H112" s="22"/>
      <c r="J112" s="86"/>
      <c r="K112" s="86"/>
      <c r="L112" s="86"/>
      <c r="M112" s="86"/>
      <c r="N112" s="23"/>
    </row>
    <row r="113" spans="1:14" ht="11.25" customHeight="1" x14ac:dyDescent="0.2">
      <c r="A113" s="348" t="s">
        <v>509</v>
      </c>
      <c r="B113" s="348"/>
      <c r="C113" s="348"/>
      <c r="D113" s="348"/>
      <c r="E113" s="23">
        <v>5612</v>
      </c>
      <c r="F113" s="22">
        <v>0</v>
      </c>
      <c r="G113" s="23">
        <v>0</v>
      </c>
      <c r="H113" s="22"/>
      <c r="J113" s="86"/>
      <c r="K113" s="86"/>
      <c r="L113" s="86"/>
      <c r="M113" s="86"/>
      <c r="N113" s="23"/>
    </row>
    <row r="114" spans="1:14" ht="11.25" customHeight="1" x14ac:dyDescent="0.2">
      <c r="A114" s="348" t="s">
        <v>510</v>
      </c>
      <c r="B114" s="348"/>
      <c r="C114" s="348"/>
      <c r="D114" s="348"/>
      <c r="E114" s="23">
        <v>3096</v>
      </c>
      <c r="F114" s="22">
        <v>0</v>
      </c>
      <c r="G114" s="23">
        <v>0</v>
      </c>
      <c r="H114" s="22"/>
      <c r="J114" s="86"/>
      <c r="K114" s="86"/>
      <c r="L114" s="86"/>
      <c r="M114" s="86"/>
      <c r="N114" s="23"/>
    </row>
    <row r="115" spans="1:14" ht="11.25" customHeight="1" x14ac:dyDescent="0.2">
      <c r="A115" s="348" t="s">
        <v>511</v>
      </c>
      <c r="B115" s="348"/>
      <c r="C115" s="348"/>
      <c r="D115" s="348"/>
      <c r="E115" s="23">
        <v>5740</v>
      </c>
      <c r="F115" s="22">
        <v>5249</v>
      </c>
      <c r="G115" s="23">
        <v>0</v>
      </c>
      <c r="H115" s="22"/>
      <c r="J115" s="86"/>
      <c r="K115" s="86"/>
      <c r="L115" s="86"/>
      <c r="M115" s="86"/>
      <c r="N115" s="23"/>
    </row>
    <row r="116" spans="1:14" ht="11.25" customHeight="1" x14ac:dyDescent="0.2">
      <c r="A116" s="348" t="s">
        <v>512</v>
      </c>
      <c r="B116" s="348"/>
      <c r="C116" s="348"/>
      <c r="D116" s="348"/>
      <c r="E116" s="23">
        <v>6501</v>
      </c>
      <c r="F116" s="22">
        <v>4124</v>
      </c>
      <c r="G116" s="23">
        <v>0</v>
      </c>
      <c r="H116" s="22"/>
      <c r="J116" s="86"/>
      <c r="K116" s="86"/>
      <c r="L116" s="86"/>
      <c r="M116" s="86"/>
      <c r="N116" s="23"/>
    </row>
    <row r="117" spans="1:14" ht="11.25" customHeight="1" x14ac:dyDescent="0.2">
      <c r="A117" s="348" t="s">
        <v>513</v>
      </c>
      <c r="B117" s="348"/>
      <c r="C117" s="348"/>
      <c r="D117" s="348"/>
      <c r="E117" s="23">
        <v>5852</v>
      </c>
      <c r="F117" s="22">
        <v>12786</v>
      </c>
      <c r="G117" s="23">
        <v>0</v>
      </c>
      <c r="H117" s="22"/>
      <c r="J117" s="86"/>
      <c r="K117" s="86"/>
      <c r="L117" s="86"/>
      <c r="M117" s="86"/>
      <c r="N117" s="23"/>
    </row>
    <row r="118" spans="1:14" ht="11.25" customHeight="1" x14ac:dyDescent="0.2">
      <c r="A118" s="348" t="s">
        <v>514</v>
      </c>
      <c r="B118" s="348"/>
      <c r="C118" s="348"/>
      <c r="D118" s="348"/>
      <c r="E118" s="23">
        <v>0</v>
      </c>
      <c r="F118" s="22">
        <v>36158</v>
      </c>
      <c r="G118" s="23">
        <v>0</v>
      </c>
      <c r="H118" s="22"/>
      <c r="J118" s="86"/>
      <c r="K118" s="86"/>
      <c r="L118" s="86"/>
      <c r="M118" s="86"/>
      <c r="N118" s="23"/>
    </row>
    <row r="119" spans="1:14" ht="11.25" customHeight="1" x14ac:dyDescent="0.2">
      <c r="A119" s="348" t="s">
        <v>515</v>
      </c>
      <c r="B119" s="348"/>
      <c r="C119" s="348"/>
      <c r="D119" s="348"/>
      <c r="E119" s="23">
        <v>4346</v>
      </c>
      <c r="F119" s="22">
        <v>5059</v>
      </c>
      <c r="G119" s="23">
        <v>0</v>
      </c>
      <c r="H119" s="22"/>
      <c r="J119" s="86"/>
      <c r="K119" s="86"/>
      <c r="L119" s="86"/>
      <c r="M119" s="86"/>
      <c r="N119" s="23"/>
    </row>
    <row r="120" spans="1:14" x14ac:dyDescent="0.2">
      <c r="A120" s="348" t="s">
        <v>516</v>
      </c>
      <c r="B120" s="348"/>
      <c r="C120" s="348"/>
      <c r="D120" s="348"/>
      <c r="E120" s="23">
        <v>5802</v>
      </c>
      <c r="F120" s="23">
        <v>13014</v>
      </c>
      <c r="G120" s="23">
        <v>0</v>
      </c>
      <c r="H120" s="22"/>
      <c r="J120" s="86"/>
      <c r="K120" s="86"/>
      <c r="L120" s="86"/>
      <c r="M120" s="86"/>
      <c r="N120" s="23"/>
    </row>
    <row r="121" spans="1:14" ht="11.25" customHeight="1" x14ac:dyDescent="0.2">
      <c r="A121" s="348" t="s">
        <v>517</v>
      </c>
      <c r="B121" s="348"/>
      <c r="C121" s="348"/>
      <c r="D121" s="348"/>
      <c r="E121" s="23">
        <v>0</v>
      </c>
      <c r="F121" s="22">
        <v>20397</v>
      </c>
      <c r="G121" s="23">
        <v>0</v>
      </c>
      <c r="H121" s="22"/>
      <c r="J121" s="86"/>
      <c r="K121" s="86"/>
      <c r="L121" s="86"/>
      <c r="M121" s="86"/>
      <c r="N121" s="23"/>
    </row>
    <row r="122" spans="1:14" ht="11.25" customHeight="1" x14ac:dyDescent="0.2">
      <c r="A122" s="348" t="s">
        <v>518</v>
      </c>
      <c r="B122" s="348"/>
      <c r="C122" s="348"/>
      <c r="D122" s="348"/>
      <c r="E122" s="23">
        <v>0</v>
      </c>
      <c r="F122" s="22">
        <v>1275</v>
      </c>
      <c r="G122" s="23">
        <v>0</v>
      </c>
      <c r="H122" s="22"/>
      <c r="J122" s="86"/>
      <c r="K122" s="86"/>
      <c r="L122" s="86"/>
      <c r="M122" s="86"/>
      <c r="N122" s="23"/>
    </row>
    <row r="123" spans="1:14" ht="11.25" customHeight="1" x14ac:dyDescent="0.2">
      <c r="A123" s="348" t="s">
        <v>519</v>
      </c>
      <c r="B123" s="348"/>
      <c r="C123" s="348"/>
      <c r="D123" s="348"/>
      <c r="E123" s="23">
        <v>15014</v>
      </c>
      <c r="F123" s="22">
        <v>55212</v>
      </c>
      <c r="G123" s="23">
        <v>0</v>
      </c>
      <c r="H123" s="22"/>
      <c r="J123" s="86"/>
      <c r="K123" s="86"/>
      <c r="L123" s="86"/>
      <c r="M123" s="86"/>
      <c r="N123" s="23"/>
    </row>
    <row r="124" spans="1:14" ht="11.25" customHeight="1" x14ac:dyDescent="0.2">
      <c r="A124" s="348" t="s">
        <v>520</v>
      </c>
      <c r="B124" s="348"/>
      <c r="C124" s="348"/>
      <c r="D124" s="348"/>
      <c r="E124" s="23">
        <v>13737</v>
      </c>
      <c r="F124" s="22">
        <v>32357</v>
      </c>
      <c r="G124" s="23">
        <v>0</v>
      </c>
      <c r="H124" s="22"/>
      <c r="J124" s="86"/>
      <c r="K124" s="86"/>
      <c r="L124" s="86"/>
      <c r="M124" s="86"/>
      <c r="N124" s="23"/>
    </row>
    <row r="125" spans="1:14" ht="11.25" customHeight="1" x14ac:dyDescent="0.2">
      <c r="A125" s="348" t="s">
        <v>521</v>
      </c>
      <c r="B125" s="348"/>
      <c r="C125" s="348"/>
      <c r="D125" s="348"/>
      <c r="E125" s="23">
        <v>9354</v>
      </c>
      <c r="F125" s="22">
        <v>2125</v>
      </c>
      <c r="G125" s="23">
        <v>0</v>
      </c>
      <c r="H125" s="22"/>
      <c r="J125" s="86"/>
      <c r="K125" s="86"/>
      <c r="L125" s="86"/>
      <c r="M125" s="86"/>
      <c r="N125" s="23"/>
    </row>
    <row r="126" spans="1:14" ht="11.25" customHeight="1" x14ac:dyDescent="0.2">
      <c r="A126" s="348" t="s">
        <v>522</v>
      </c>
      <c r="B126" s="348"/>
      <c r="C126" s="348"/>
      <c r="D126" s="348"/>
      <c r="E126" s="23">
        <v>2226</v>
      </c>
      <c r="F126" s="22">
        <v>13697</v>
      </c>
      <c r="G126" s="23">
        <v>0</v>
      </c>
      <c r="H126" s="22"/>
      <c r="J126" s="86"/>
      <c r="K126" s="86"/>
      <c r="L126" s="86"/>
      <c r="M126" s="86"/>
      <c r="N126" s="23"/>
    </row>
    <row r="127" spans="1:14" ht="22.5" customHeight="1" x14ac:dyDescent="0.2">
      <c r="A127" s="347" t="s">
        <v>523</v>
      </c>
      <c r="B127" s="348"/>
      <c r="C127" s="348"/>
      <c r="D127" s="348"/>
      <c r="E127" s="23">
        <v>0</v>
      </c>
      <c r="F127" s="24">
        <v>9887</v>
      </c>
      <c r="G127" s="23">
        <v>0</v>
      </c>
      <c r="H127" s="22"/>
      <c r="J127" s="99"/>
      <c r="K127" s="86"/>
      <c r="L127" s="86"/>
      <c r="M127" s="86"/>
      <c r="N127" s="23"/>
    </row>
    <row r="128" spans="1:14" ht="11.25" customHeight="1" x14ac:dyDescent="0.2">
      <c r="A128" s="348" t="s">
        <v>524</v>
      </c>
      <c r="B128" s="348"/>
      <c r="C128" s="348"/>
      <c r="D128" s="348"/>
      <c r="E128" s="23">
        <v>14308</v>
      </c>
      <c r="F128" s="22">
        <v>4310</v>
      </c>
      <c r="G128" s="23">
        <v>0</v>
      </c>
      <c r="H128" s="22"/>
      <c r="J128" s="86"/>
      <c r="K128" s="86"/>
      <c r="L128" s="86"/>
      <c r="M128" s="86"/>
      <c r="N128" s="23"/>
    </row>
    <row r="129" spans="1:14" ht="11.25" customHeight="1" x14ac:dyDescent="0.2">
      <c r="A129" s="348" t="s">
        <v>525</v>
      </c>
      <c r="B129" s="348"/>
      <c r="C129" s="348"/>
      <c r="D129" s="348"/>
      <c r="E129" s="23">
        <v>1140</v>
      </c>
      <c r="F129" s="22">
        <v>3292</v>
      </c>
      <c r="G129" s="23">
        <v>0</v>
      </c>
      <c r="H129" s="22"/>
      <c r="J129" s="86"/>
      <c r="K129" s="86"/>
      <c r="L129" s="86"/>
      <c r="M129" s="86"/>
      <c r="N129" s="23"/>
    </row>
    <row r="130" spans="1:14" ht="11.25" customHeight="1" x14ac:dyDescent="0.2">
      <c r="A130" s="348" t="s">
        <v>526</v>
      </c>
      <c r="B130" s="348"/>
      <c r="C130" s="348"/>
      <c r="D130" s="348"/>
      <c r="E130" s="23">
        <v>2024</v>
      </c>
      <c r="F130" s="22">
        <v>12552</v>
      </c>
      <c r="G130" s="23">
        <v>0</v>
      </c>
      <c r="H130" s="22"/>
      <c r="J130" s="86"/>
      <c r="K130" s="86"/>
      <c r="L130" s="86"/>
      <c r="M130" s="86"/>
      <c r="N130" s="23"/>
    </row>
    <row r="131" spans="1:14" ht="11.25" customHeight="1" x14ac:dyDescent="0.2">
      <c r="A131" s="348" t="s">
        <v>527</v>
      </c>
      <c r="B131" s="348"/>
      <c r="C131" s="348"/>
      <c r="D131" s="348"/>
      <c r="E131" s="23">
        <v>2784</v>
      </c>
      <c r="F131" s="22">
        <v>5989</v>
      </c>
      <c r="G131" s="23">
        <v>0</v>
      </c>
      <c r="H131" s="22"/>
      <c r="J131" s="86"/>
      <c r="K131" s="86"/>
      <c r="L131" s="86"/>
      <c r="M131" s="86"/>
      <c r="N131" s="23"/>
    </row>
    <row r="132" spans="1:14" ht="11.25" customHeight="1" x14ac:dyDescent="0.2">
      <c r="A132" s="348" t="s">
        <v>528</v>
      </c>
      <c r="B132" s="348"/>
      <c r="C132" s="348"/>
      <c r="D132" s="348"/>
      <c r="E132" s="23">
        <v>3364</v>
      </c>
      <c r="F132" s="22">
        <v>13348</v>
      </c>
      <c r="G132" s="23">
        <v>0</v>
      </c>
      <c r="H132" s="22"/>
      <c r="J132" s="86"/>
      <c r="K132" s="86"/>
      <c r="L132" s="86"/>
      <c r="M132" s="86"/>
      <c r="N132" s="23"/>
    </row>
    <row r="133" spans="1:14" ht="11.25" customHeight="1" x14ac:dyDescent="0.2">
      <c r="A133" s="348" t="s">
        <v>529</v>
      </c>
      <c r="B133" s="348"/>
      <c r="C133" s="348"/>
      <c r="D133" s="348"/>
      <c r="E133" s="23">
        <v>0</v>
      </c>
      <c r="F133" s="22">
        <v>12364</v>
      </c>
      <c r="G133" s="23">
        <v>0</v>
      </c>
      <c r="H133" s="22"/>
      <c r="J133" s="86"/>
      <c r="K133" s="86"/>
      <c r="L133" s="86"/>
      <c r="M133" s="86"/>
      <c r="N133" s="23"/>
    </row>
    <row r="134" spans="1:14" ht="11.25" customHeight="1" x14ac:dyDescent="0.2">
      <c r="A134" s="348" t="s">
        <v>530</v>
      </c>
      <c r="B134" s="348"/>
      <c r="C134" s="348"/>
      <c r="D134" s="348"/>
      <c r="E134" s="23">
        <v>7326</v>
      </c>
      <c r="F134" s="22">
        <v>6436</v>
      </c>
      <c r="G134" s="23">
        <v>0</v>
      </c>
      <c r="H134" s="22"/>
      <c r="J134" s="86"/>
      <c r="K134" s="86"/>
      <c r="L134" s="86"/>
      <c r="M134" s="86"/>
      <c r="N134" s="23"/>
    </row>
    <row r="135" spans="1:14" ht="11.25" customHeight="1" x14ac:dyDescent="0.2">
      <c r="A135" s="348" t="s">
        <v>531</v>
      </c>
      <c r="B135" s="348"/>
      <c r="C135" s="348"/>
      <c r="D135" s="348"/>
      <c r="E135" s="23">
        <v>2454</v>
      </c>
      <c r="F135" s="22">
        <v>23809</v>
      </c>
      <c r="G135" s="23">
        <v>0</v>
      </c>
      <c r="H135" s="22"/>
      <c r="J135" s="86"/>
      <c r="K135" s="86"/>
      <c r="L135" s="86"/>
      <c r="M135" s="86"/>
      <c r="N135" s="23"/>
    </row>
    <row r="136" spans="1:14" ht="11.25" customHeight="1" x14ac:dyDescent="0.2">
      <c r="A136" s="348" t="s">
        <v>532</v>
      </c>
      <c r="B136" s="348"/>
      <c r="C136" s="348"/>
      <c r="D136" s="348"/>
      <c r="E136" s="23">
        <v>0</v>
      </c>
      <c r="F136" s="22">
        <v>1559</v>
      </c>
      <c r="G136" s="23">
        <v>0</v>
      </c>
      <c r="H136" s="22"/>
      <c r="J136" s="86"/>
      <c r="K136" s="86"/>
      <c r="L136" s="86"/>
      <c r="M136" s="86"/>
      <c r="N136" s="23"/>
    </row>
    <row r="137" spans="1:14" ht="11.25" customHeight="1" x14ac:dyDescent="0.2">
      <c r="A137" s="348" t="s">
        <v>533</v>
      </c>
      <c r="B137" s="348"/>
      <c r="C137" s="348"/>
      <c r="D137" s="348"/>
      <c r="E137" s="23">
        <v>0</v>
      </c>
      <c r="F137" s="22">
        <v>4638</v>
      </c>
      <c r="G137" s="23">
        <v>0</v>
      </c>
      <c r="H137" s="22"/>
      <c r="J137" s="86"/>
      <c r="K137" s="86"/>
      <c r="L137" s="86"/>
      <c r="M137" s="86"/>
      <c r="N137" s="23"/>
    </row>
    <row r="138" spans="1:14" ht="11.25" customHeight="1" x14ac:dyDescent="0.2">
      <c r="A138" s="348" t="s">
        <v>534</v>
      </c>
      <c r="B138" s="348"/>
      <c r="C138" s="348"/>
      <c r="D138" s="348"/>
      <c r="E138" s="23">
        <v>5158</v>
      </c>
      <c r="F138" s="22">
        <v>6318</v>
      </c>
      <c r="G138" s="23">
        <v>0</v>
      </c>
      <c r="H138" s="22"/>
      <c r="J138" s="86"/>
      <c r="K138" s="86"/>
      <c r="L138" s="86"/>
      <c r="M138" s="86"/>
      <c r="N138" s="23"/>
    </row>
    <row r="139" spans="1:14" ht="11.25" customHeight="1" x14ac:dyDescent="0.2">
      <c r="A139" s="348" t="s">
        <v>535</v>
      </c>
      <c r="B139" s="348"/>
      <c r="C139" s="348"/>
      <c r="D139" s="348"/>
      <c r="E139" s="23">
        <v>4565</v>
      </c>
      <c r="F139" s="22">
        <v>6705</v>
      </c>
      <c r="G139" s="23">
        <v>0</v>
      </c>
      <c r="H139" s="22"/>
      <c r="J139" s="86"/>
      <c r="K139" s="86"/>
      <c r="L139" s="86"/>
      <c r="M139" s="86"/>
      <c r="N139" s="23"/>
    </row>
    <row r="140" spans="1:14" ht="11.25" customHeight="1" x14ac:dyDescent="0.2">
      <c r="A140" s="348" t="s">
        <v>536</v>
      </c>
      <c r="B140" s="348"/>
      <c r="C140" s="348"/>
      <c r="D140" s="348"/>
      <c r="E140" s="23">
        <v>1537</v>
      </c>
      <c r="F140" s="22">
        <v>39412</v>
      </c>
      <c r="G140" s="23">
        <v>0</v>
      </c>
      <c r="H140" s="22"/>
      <c r="J140" s="86"/>
      <c r="K140" s="86"/>
      <c r="L140" s="86"/>
      <c r="M140" s="86"/>
      <c r="N140" s="23"/>
    </row>
    <row r="141" spans="1:14" ht="11.25" customHeight="1" x14ac:dyDescent="0.2">
      <c r="A141" s="348" t="s">
        <v>537</v>
      </c>
      <c r="B141" s="348"/>
      <c r="C141" s="348"/>
      <c r="D141" s="348"/>
      <c r="E141" s="23">
        <v>94638</v>
      </c>
      <c r="F141" s="22">
        <v>31341</v>
      </c>
      <c r="G141" s="23">
        <v>0</v>
      </c>
      <c r="H141" s="22"/>
      <c r="J141" s="86"/>
      <c r="K141" s="86"/>
      <c r="L141" s="86"/>
      <c r="M141" s="86"/>
      <c r="N141" s="23"/>
    </row>
    <row r="142" spans="1:14" ht="11.25" customHeight="1" x14ac:dyDescent="0.2">
      <c r="A142" s="348" t="s">
        <v>538</v>
      </c>
      <c r="B142" s="348"/>
      <c r="C142" s="348"/>
      <c r="D142" s="348"/>
      <c r="E142" s="23">
        <v>6236</v>
      </c>
      <c r="F142" s="22">
        <v>6831</v>
      </c>
      <c r="G142" s="23">
        <v>0</v>
      </c>
      <c r="H142" s="22"/>
      <c r="J142" s="86"/>
      <c r="K142" s="86"/>
      <c r="L142" s="86"/>
      <c r="M142" s="86"/>
      <c r="N142" s="23"/>
    </row>
    <row r="143" spans="1:14" ht="11.25" customHeight="1" x14ac:dyDescent="0.2">
      <c r="A143" s="348" t="s">
        <v>539</v>
      </c>
      <c r="B143" s="348"/>
      <c r="C143" s="348"/>
      <c r="D143" s="348"/>
      <c r="E143" s="23">
        <v>7821</v>
      </c>
      <c r="F143" s="22">
        <v>4732</v>
      </c>
      <c r="G143" s="23">
        <v>0</v>
      </c>
      <c r="H143" s="22"/>
      <c r="J143" s="86"/>
      <c r="K143" s="86"/>
      <c r="L143" s="86"/>
      <c r="M143" s="86"/>
      <c r="N143" s="23"/>
    </row>
    <row r="144" spans="1:14" ht="11.25" customHeight="1" x14ac:dyDescent="0.2">
      <c r="A144" s="348" t="s">
        <v>540</v>
      </c>
      <c r="B144" s="348"/>
      <c r="C144" s="348"/>
      <c r="D144" s="348"/>
      <c r="E144" s="23">
        <v>26818</v>
      </c>
      <c r="F144" s="22">
        <v>17570</v>
      </c>
      <c r="G144" s="23">
        <v>0</v>
      </c>
      <c r="H144" s="22"/>
      <c r="J144" s="86"/>
      <c r="K144" s="86"/>
      <c r="L144" s="86"/>
      <c r="M144" s="86"/>
      <c r="N144" s="23"/>
    </row>
    <row r="145" spans="1:14" ht="11.25" customHeight="1" x14ac:dyDescent="0.2">
      <c r="A145" s="348" t="s">
        <v>541</v>
      </c>
      <c r="B145" s="348"/>
      <c r="C145" s="348"/>
      <c r="D145" s="348"/>
      <c r="E145" s="23">
        <v>2390</v>
      </c>
      <c r="F145" s="22">
        <v>10504</v>
      </c>
      <c r="G145" s="23">
        <v>0</v>
      </c>
      <c r="H145" s="22"/>
      <c r="J145" s="86"/>
      <c r="K145" s="86"/>
      <c r="L145" s="86"/>
      <c r="M145" s="86"/>
      <c r="N145" s="23"/>
    </row>
    <row r="146" spans="1:14" ht="11.25" customHeight="1" x14ac:dyDescent="0.2">
      <c r="A146" s="348" t="s">
        <v>542</v>
      </c>
      <c r="B146" s="348"/>
      <c r="C146" s="348"/>
      <c r="D146" s="348"/>
      <c r="E146" s="23">
        <v>16311</v>
      </c>
      <c r="F146" s="22">
        <v>16470</v>
      </c>
      <c r="G146" s="23">
        <v>0</v>
      </c>
      <c r="H146" s="22"/>
      <c r="J146" s="86"/>
      <c r="K146" s="86"/>
      <c r="L146" s="86"/>
      <c r="M146" s="86"/>
      <c r="N146" s="23"/>
    </row>
    <row r="147" spans="1:14" ht="11.25" customHeight="1" x14ac:dyDescent="0.2">
      <c r="A147" s="348" t="s">
        <v>543</v>
      </c>
      <c r="B147" s="348"/>
      <c r="C147" s="348"/>
      <c r="D147" s="348"/>
      <c r="E147" s="23">
        <v>3045</v>
      </c>
      <c r="F147" s="22">
        <v>46218</v>
      </c>
      <c r="G147" s="23">
        <v>0</v>
      </c>
      <c r="H147" s="22"/>
      <c r="J147" s="86"/>
      <c r="K147" s="86"/>
      <c r="L147" s="86"/>
      <c r="M147" s="86"/>
      <c r="N147" s="23"/>
    </row>
    <row r="148" spans="1:14" ht="11.25" customHeight="1" x14ac:dyDescent="0.2">
      <c r="A148" s="348" t="s">
        <v>544</v>
      </c>
      <c r="B148" s="348"/>
      <c r="C148" s="348"/>
      <c r="D148" s="348"/>
      <c r="E148" s="23">
        <v>2153</v>
      </c>
      <c r="F148" s="22">
        <v>31601</v>
      </c>
      <c r="G148" s="23">
        <v>0</v>
      </c>
      <c r="H148" s="22"/>
      <c r="J148" s="86"/>
      <c r="K148" s="86"/>
      <c r="L148" s="86"/>
      <c r="M148" s="86"/>
      <c r="N148" s="23"/>
    </row>
    <row r="149" spans="1:14" ht="11.25" customHeight="1" x14ac:dyDescent="0.2">
      <c r="A149" s="348" t="s">
        <v>545</v>
      </c>
      <c r="B149" s="348"/>
      <c r="C149" s="348"/>
      <c r="D149" s="348"/>
      <c r="E149" s="23">
        <v>4120</v>
      </c>
      <c r="F149" s="22">
        <v>1015</v>
      </c>
      <c r="G149" s="23">
        <v>0</v>
      </c>
      <c r="H149" s="22"/>
      <c r="J149" s="86"/>
      <c r="K149" s="86"/>
      <c r="L149" s="86"/>
      <c r="M149" s="86"/>
      <c r="N149" s="23"/>
    </row>
    <row r="150" spans="1:14" ht="11.25" customHeight="1" x14ac:dyDescent="0.2">
      <c r="A150" s="348" t="s">
        <v>546</v>
      </c>
      <c r="B150" s="348"/>
      <c r="C150" s="348"/>
      <c r="D150" s="348"/>
      <c r="E150" s="23">
        <v>12062</v>
      </c>
      <c r="F150" s="22">
        <v>5526</v>
      </c>
      <c r="G150" s="23">
        <v>0</v>
      </c>
      <c r="H150" s="22"/>
      <c r="J150" s="86"/>
      <c r="K150" s="86"/>
      <c r="L150" s="86"/>
      <c r="M150" s="86"/>
      <c r="N150" s="23"/>
    </row>
    <row r="151" spans="1:14" ht="11.25" customHeight="1" x14ac:dyDescent="0.2">
      <c r="A151" s="348" t="s">
        <v>547</v>
      </c>
      <c r="B151" s="348"/>
      <c r="C151" s="348"/>
      <c r="D151" s="348"/>
      <c r="E151" s="23">
        <v>0</v>
      </c>
      <c r="F151" s="22">
        <v>2920</v>
      </c>
      <c r="G151" s="23">
        <v>0</v>
      </c>
      <c r="H151" s="22"/>
      <c r="J151" s="86"/>
      <c r="K151" s="86"/>
      <c r="L151" s="86"/>
      <c r="M151" s="86"/>
      <c r="N151" s="23"/>
    </row>
    <row r="152" spans="1:14" ht="11.25" customHeight="1" x14ac:dyDescent="0.2">
      <c r="A152" s="348" t="s">
        <v>548</v>
      </c>
      <c r="B152" s="348"/>
      <c r="C152" s="348"/>
      <c r="D152" s="348"/>
      <c r="E152" s="23">
        <v>3672</v>
      </c>
      <c r="F152" s="22">
        <v>19199</v>
      </c>
      <c r="G152" s="23">
        <v>0</v>
      </c>
      <c r="H152" s="22"/>
      <c r="J152" s="86"/>
      <c r="K152" s="86"/>
      <c r="L152" s="86"/>
      <c r="M152" s="86"/>
      <c r="N152" s="23"/>
    </row>
    <row r="153" spans="1:14" ht="11.25" customHeight="1" x14ac:dyDescent="0.2">
      <c r="A153" s="348" t="s">
        <v>549</v>
      </c>
      <c r="B153" s="348"/>
      <c r="C153" s="348"/>
      <c r="D153" s="348"/>
      <c r="E153" s="23">
        <v>0</v>
      </c>
      <c r="F153" s="22">
        <v>4164</v>
      </c>
      <c r="G153" s="23">
        <v>0</v>
      </c>
      <c r="H153" s="22"/>
      <c r="J153" s="86"/>
      <c r="K153" s="86"/>
      <c r="L153" s="86"/>
      <c r="M153" s="86"/>
      <c r="N153" s="23"/>
    </row>
    <row r="154" spans="1:14" ht="11.25" customHeight="1" x14ac:dyDescent="0.2">
      <c r="A154" s="348" t="s">
        <v>550</v>
      </c>
      <c r="B154" s="348"/>
      <c r="C154" s="348"/>
      <c r="D154" s="348"/>
      <c r="E154" s="23">
        <v>0</v>
      </c>
      <c r="F154" s="22">
        <v>4236</v>
      </c>
      <c r="G154" s="23">
        <v>0</v>
      </c>
      <c r="H154" s="22"/>
      <c r="J154" s="86"/>
      <c r="K154" s="86"/>
      <c r="L154" s="86"/>
      <c r="M154" s="86"/>
      <c r="N154" s="23"/>
    </row>
    <row r="155" spans="1:14" ht="11.25" customHeight="1" x14ac:dyDescent="0.2">
      <c r="A155" s="348" t="s">
        <v>551</v>
      </c>
      <c r="B155" s="348"/>
      <c r="C155" s="348"/>
      <c r="D155" s="348"/>
      <c r="E155" s="23">
        <v>35614</v>
      </c>
      <c r="F155" s="22">
        <v>62599</v>
      </c>
      <c r="G155" s="23">
        <v>0</v>
      </c>
      <c r="H155" s="22"/>
      <c r="J155" s="86"/>
      <c r="K155" s="86"/>
      <c r="L155" s="86"/>
      <c r="M155" s="86"/>
      <c r="N155" s="23"/>
    </row>
    <row r="156" spans="1:14" ht="11.25" customHeight="1" x14ac:dyDescent="0.2">
      <c r="A156" s="348" t="s">
        <v>552</v>
      </c>
      <c r="B156" s="348"/>
      <c r="C156" s="348"/>
      <c r="D156" s="348"/>
      <c r="E156" s="23">
        <v>7831</v>
      </c>
      <c r="F156" s="22">
        <v>8896</v>
      </c>
      <c r="G156" s="23">
        <v>0</v>
      </c>
      <c r="H156" s="22"/>
      <c r="J156" s="86"/>
      <c r="K156" s="86"/>
      <c r="L156" s="86"/>
      <c r="M156" s="86"/>
      <c r="N156" s="23"/>
    </row>
    <row r="157" spans="1:14" ht="11.25" customHeight="1" x14ac:dyDescent="0.2">
      <c r="A157" s="348" t="s">
        <v>553</v>
      </c>
      <c r="B157" s="348"/>
      <c r="C157" s="348"/>
      <c r="D157" s="348"/>
      <c r="E157" s="23">
        <v>0</v>
      </c>
      <c r="F157" s="22">
        <v>16851</v>
      </c>
      <c r="G157" s="23">
        <v>0</v>
      </c>
      <c r="H157" s="22"/>
      <c r="J157" s="86"/>
      <c r="K157" s="86"/>
      <c r="L157" s="86"/>
      <c r="M157" s="86"/>
      <c r="N157" s="23"/>
    </row>
    <row r="158" spans="1:14" ht="11.25" customHeight="1" x14ac:dyDescent="0.2">
      <c r="A158" s="348" t="s">
        <v>554</v>
      </c>
      <c r="B158" s="348"/>
      <c r="C158" s="348"/>
      <c r="D158" s="348"/>
      <c r="E158" s="23">
        <v>0</v>
      </c>
      <c r="F158" s="22">
        <v>936</v>
      </c>
      <c r="G158" s="23">
        <v>0</v>
      </c>
      <c r="H158" s="22"/>
      <c r="J158" s="86"/>
      <c r="K158" s="86"/>
      <c r="L158" s="86"/>
      <c r="M158" s="86"/>
      <c r="N158" s="23"/>
    </row>
    <row r="159" spans="1:14" ht="11.25" customHeight="1" x14ac:dyDescent="0.2">
      <c r="A159" s="348" t="s">
        <v>555</v>
      </c>
      <c r="B159" s="348"/>
      <c r="C159" s="348"/>
      <c r="D159" s="348"/>
      <c r="E159" s="23">
        <v>24216</v>
      </c>
      <c r="F159" s="22">
        <v>25307</v>
      </c>
      <c r="G159" s="23">
        <v>0</v>
      </c>
      <c r="H159" s="22"/>
      <c r="J159" s="86"/>
      <c r="K159" s="86"/>
      <c r="L159" s="86"/>
      <c r="M159" s="86"/>
      <c r="N159" s="23"/>
    </row>
    <row r="160" spans="1:14" ht="11.25" customHeight="1" x14ac:dyDescent="0.2">
      <c r="A160" s="348" t="s">
        <v>556</v>
      </c>
      <c r="B160" s="348"/>
      <c r="C160" s="348"/>
      <c r="D160" s="348"/>
      <c r="E160" s="23">
        <v>24992</v>
      </c>
      <c r="F160" s="22">
        <v>9930</v>
      </c>
      <c r="G160" s="23">
        <v>0</v>
      </c>
      <c r="H160" s="22"/>
      <c r="J160" s="86"/>
      <c r="K160" s="86"/>
      <c r="L160" s="86"/>
      <c r="M160" s="86"/>
      <c r="N160" s="23"/>
    </row>
    <row r="161" spans="1:14" ht="11.25" customHeight="1" x14ac:dyDescent="0.2">
      <c r="A161" s="348" t="s">
        <v>557</v>
      </c>
      <c r="B161" s="348"/>
      <c r="C161" s="348"/>
      <c r="D161" s="348"/>
      <c r="E161" s="23">
        <v>5402</v>
      </c>
      <c r="F161" s="22">
        <v>2593</v>
      </c>
      <c r="G161" s="23">
        <v>0</v>
      </c>
      <c r="H161" s="22"/>
      <c r="J161" s="86"/>
      <c r="K161" s="86"/>
      <c r="L161" s="86"/>
      <c r="M161" s="86"/>
      <c r="N161" s="23"/>
    </row>
    <row r="162" spans="1:14" ht="11.25" customHeight="1" x14ac:dyDescent="0.2">
      <c r="A162" s="348" t="s">
        <v>558</v>
      </c>
      <c r="B162" s="348"/>
      <c r="C162" s="348"/>
      <c r="D162" s="348"/>
      <c r="E162" s="23">
        <v>3068</v>
      </c>
      <c r="F162" s="22">
        <v>6282</v>
      </c>
      <c r="G162" s="23">
        <v>0</v>
      </c>
      <c r="H162" s="22"/>
      <c r="J162" s="86"/>
      <c r="K162" s="86"/>
      <c r="L162" s="86"/>
      <c r="M162" s="86"/>
      <c r="N162" s="23"/>
    </row>
    <row r="163" spans="1:14" ht="11.25" customHeight="1" x14ac:dyDescent="0.2">
      <c r="A163" s="348" t="s">
        <v>559</v>
      </c>
      <c r="B163" s="348"/>
      <c r="C163" s="348"/>
      <c r="D163" s="348"/>
      <c r="E163" s="23">
        <v>16490</v>
      </c>
      <c r="F163" s="22">
        <v>8920</v>
      </c>
      <c r="G163" s="23">
        <v>0</v>
      </c>
      <c r="H163" s="22"/>
      <c r="J163" s="86"/>
      <c r="K163" s="86"/>
      <c r="L163" s="86"/>
      <c r="M163" s="86"/>
      <c r="N163" s="23"/>
    </row>
    <row r="164" spans="1:14" ht="11.25" customHeight="1" x14ac:dyDescent="0.2">
      <c r="A164" s="348" t="s">
        <v>560</v>
      </c>
      <c r="B164" s="348"/>
      <c r="C164" s="348"/>
      <c r="D164" s="348"/>
      <c r="E164" s="23">
        <v>2110</v>
      </c>
      <c r="F164" s="22">
        <v>10243</v>
      </c>
      <c r="G164" s="23">
        <v>0</v>
      </c>
      <c r="H164" s="22"/>
      <c r="J164" s="86"/>
      <c r="K164" s="86"/>
      <c r="L164" s="86"/>
      <c r="M164" s="86"/>
      <c r="N164" s="23"/>
    </row>
    <row r="165" spans="1:14" ht="11.25" customHeight="1" x14ac:dyDescent="0.2">
      <c r="A165" s="348" t="s">
        <v>561</v>
      </c>
      <c r="B165" s="348"/>
      <c r="C165" s="348"/>
      <c r="D165" s="348"/>
      <c r="E165" s="23">
        <v>15117</v>
      </c>
      <c r="F165" s="22">
        <v>22968</v>
      </c>
      <c r="G165" s="23">
        <v>0</v>
      </c>
      <c r="H165" s="22"/>
      <c r="J165" s="86"/>
      <c r="K165" s="86"/>
      <c r="L165" s="86"/>
      <c r="M165" s="86"/>
      <c r="N165" s="23"/>
    </row>
    <row r="166" spans="1:14" ht="11.25" customHeight="1" x14ac:dyDescent="0.2">
      <c r="A166" s="348" t="s">
        <v>562</v>
      </c>
      <c r="B166" s="348"/>
      <c r="C166" s="348"/>
      <c r="D166" s="348"/>
      <c r="E166" s="23">
        <v>1686</v>
      </c>
      <c r="F166" s="22">
        <v>7928</v>
      </c>
      <c r="G166" s="23">
        <v>0</v>
      </c>
      <c r="H166" s="22"/>
      <c r="J166" s="86"/>
      <c r="K166" s="86"/>
      <c r="L166" s="86"/>
      <c r="M166" s="86"/>
      <c r="N166" s="23"/>
    </row>
    <row r="167" spans="1:14" ht="11.25" customHeight="1" x14ac:dyDescent="0.2">
      <c r="A167" s="348" t="s">
        <v>563</v>
      </c>
      <c r="B167" s="348"/>
      <c r="C167" s="348"/>
      <c r="D167" s="348"/>
      <c r="E167" s="23">
        <v>7230</v>
      </c>
      <c r="F167" s="22">
        <v>10483</v>
      </c>
      <c r="G167" s="23">
        <v>0</v>
      </c>
      <c r="H167" s="22"/>
      <c r="J167" s="86"/>
      <c r="K167" s="86"/>
      <c r="L167" s="86"/>
      <c r="M167" s="86"/>
      <c r="N167" s="23"/>
    </row>
    <row r="168" spans="1:14" ht="11.25" customHeight="1" x14ac:dyDescent="0.2">
      <c r="A168" s="348" t="s">
        <v>564</v>
      </c>
      <c r="B168" s="348"/>
      <c r="C168" s="348"/>
      <c r="D168" s="348"/>
      <c r="E168" s="23">
        <v>1690</v>
      </c>
      <c r="F168" s="22">
        <v>9453</v>
      </c>
      <c r="G168" s="23">
        <v>0</v>
      </c>
      <c r="H168" s="22"/>
      <c r="J168" s="86"/>
      <c r="K168" s="86"/>
      <c r="L168" s="86"/>
      <c r="M168" s="86"/>
      <c r="N168" s="23"/>
    </row>
    <row r="169" spans="1:14" ht="11.25" customHeight="1" x14ac:dyDescent="0.2">
      <c r="A169" s="348" t="s">
        <v>565</v>
      </c>
      <c r="B169" s="348"/>
      <c r="C169" s="348"/>
      <c r="D169" s="348"/>
      <c r="E169" s="23">
        <v>1745</v>
      </c>
      <c r="F169" s="22">
        <v>2550</v>
      </c>
      <c r="G169" s="23">
        <v>0</v>
      </c>
      <c r="H169" s="22"/>
      <c r="J169" s="86"/>
      <c r="K169" s="86"/>
      <c r="L169" s="86"/>
      <c r="M169" s="86"/>
      <c r="N169" s="23"/>
    </row>
    <row r="170" spans="1:14" ht="11.25" customHeight="1" x14ac:dyDescent="0.2">
      <c r="A170" s="348" t="s">
        <v>566</v>
      </c>
      <c r="B170" s="348"/>
      <c r="C170" s="348"/>
      <c r="D170" s="348"/>
      <c r="E170" s="23">
        <v>2702</v>
      </c>
      <c r="F170" s="22">
        <v>6440</v>
      </c>
      <c r="G170" s="23">
        <v>0</v>
      </c>
      <c r="H170" s="22"/>
      <c r="J170" s="86"/>
      <c r="K170" s="86"/>
      <c r="L170" s="86"/>
      <c r="M170" s="86"/>
      <c r="N170" s="23"/>
    </row>
    <row r="171" spans="1:14" ht="11.25" customHeight="1" x14ac:dyDescent="0.2">
      <c r="A171" s="348" t="s">
        <v>567</v>
      </c>
      <c r="B171" s="348"/>
      <c r="C171" s="348"/>
      <c r="D171" s="348"/>
      <c r="E171" s="23">
        <v>27217</v>
      </c>
      <c r="F171" s="22">
        <v>28375</v>
      </c>
      <c r="G171" s="23">
        <v>0</v>
      </c>
      <c r="H171" s="22"/>
      <c r="J171" s="86"/>
      <c r="K171" s="86"/>
      <c r="L171" s="86"/>
      <c r="M171" s="86"/>
      <c r="N171" s="23"/>
    </row>
    <row r="172" spans="1:14" ht="11.25" customHeight="1" x14ac:dyDescent="0.2">
      <c r="A172" s="348" t="s">
        <v>568</v>
      </c>
      <c r="B172" s="348"/>
      <c r="C172" s="348"/>
      <c r="D172" s="348"/>
      <c r="E172" s="23">
        <v>11386</v>
      </c>
      <c r="F172" s="22">
        <v>4797</v>
      </c>
      <c r="G172" s="23">
        <v>0</v>
      </c>
      <c r="H172" s="22"/>
      <c r="J172" s="86"/>
      <c r="K172" s="86"/>
      <c r="L172" s="86"/>
      <c r="M172" s="86"/>
      <c r="N172" s="23"/>
    </row>
    <row r="173" spans="1:14" ht="11.25" customHeight="1" x14ac:dyDescent="0.2">
      <c r="A173" s="348" t="s">
        <v>569</v>
      </c>
      <c r="B173" s="348"/>
      <c r="C173" s="348"/>
      <c r="D173" s="348"/>
      <c r="E173" s="23">
        <v>0</v>
      </c>
      <c r="F173" s="22">
        <v>856</v>
      </c>
      <c r="G173" s="23">
        <v>0</v>
      </c>
      <c r="H173" s="22"/>
      <c r="J173" s="86"/>
      <c r="K173" s="86"/>
      <c r="L173" s="86"/>
      <c r="M173" s="86"/>
      <c r="N173" s="23"/>
    </row>
    <row r="174" spans="1:14" ht="11.25" customHeight="1" x14ac:dyDescent="0.2">
      <c r="A174" s="348" t="s">
        <v>570</v>
      </c>
      <c r="B174" s="348"/>
      <c r="C174" s="348"/>
      <c r="D174" s="348"/>
      <c r="E174" s="23">
        <v>8563</v>
      </c>
      <c r="F174" s="22">
        <v>9245</v>
      </c>
      <c r="G174" s="23">
        <v>0</v>
      </c>
      <c r="H174" s="22"/>
      <c r="J174" s="86"/>
      <c r="K174" s="86"/>
      <c r="L174" s="86"/>
      <c r="M174" s="86"/>
      <c r="N174" s="23"/>
    </row>
    <row r="175" spans="1:14" x14ac:dyDescent="0.2">
      <c r="A175" s="348" t="s">
        <v>571</v>
      </c>
      <c r="B175" s="348"/>
      <c r="C175" s="348"/>
      <c r="D175" s="348"/>
      <c r="E175" s="23">
        <v>8694</v>
      </c>
      <c r="F175" s="23">
        <v>6047</v>
      </c>
      <c r="G175" s="23">
        <v>0</v>
      </c>
      <c r="H175" s="22"/>
      <c r="J175" s="86"/>
      <c r="K175" s="86"/>
      <c r="L175" s="86"/>
      <c r="M175" s="86"/>
      <c r="N175" s="23"/>
    </row>
    <row r="176" spans="1:14" ht="11.25" customHeight="1" x14ac:dyDescent="0.2">
      <c r="A176" s="348" t="s">
        <v>572</v>
      </c>
      <c r="B176" s="348"/>
      <c r="C176" s="348"/>
      <c r="D176" s="348"/>
      <c r="E176" s="23">
        <v>9827</v>
      </c>
      <c r="F176" s="22">
        <v>14212</v>
      </c>
      <c r="G176" s="23">
        <v>0</v>
      </c>
      <c r="H176" s="22"/>
      <c r="J176" s="86"/>
      <c r="K176" s="86"/>
      <c r="L176" s="86"/>
      <c r="M176" s="86"/>
      <c r="N176" s="23"/>
    </row>
    <row r="177" spans="1:14" ht="11.25" customHeight="1" x14ac:dyDescent="0.2">
      <c r="A177" s="348" t="s">
        <v>573</v>
      </c>
      <c r="B177" s="348"/>
      <c r="C177" s="348"/>
      <c r="D177" s="348"/>
      <c r="E177" s="23">
        <v>0</v>
      </c>
      <c r="F177" s="22">
        <v>1760</v>
      </c>
      <c r="G177" s="23">
        <v>0</v>
      </c>
      <c r="H177" s="22"/>
      <c r="J177" s="86"/>
      <c r="K177" s="86"/>
      <c r="L177" s="86"/>
      <c r="M177" s="86"/>
      <c r="N177" s="23"/>
    </row>
    <row r="178" spans="1:14" ht="11.25" customHeight="1" x14ac:dyDescent="0.2">
      <c r="A178" s="348" t="s">
        <v>574</v>
      </c>
      <c r="B178" s="348"/>
      <c r="C178" s="348"/>
      <c r="D178" s="348"/>
      <c r="E178" s="23">
        <v>1915</v>
      </c>
      <c r="F178" s="22">
        <v>4966</v>
      </c>
      <c r="G178" s="23">
        <v>0</v>
      </c>
      <c r="H178" s="22"/>
      <c r="J178" s="86"/>
      <c r="K178" s="86"/>
      <c r="L178" s="86"/>
      <c r="M178" s="86"/>
      <c r="N178" s="23"/>
    </row>
    <row r="179" spans="1:14" ht="11.25" customHeight="1" x14ac:dyDescent="0.2">
      <c r="A179" s="348" t="s">
        <v>575</v>
      </c>
      <c r="B179" s="348"/>
      <c r="C179" s="348"/>
      <c r="D179" s="348"/>
      <c r="E179" s="23">
        <v>0</v>
      </c>
      <c r="F179" s="22">
        <v>5321</v>
      </c>
      <c r="G179" s="23">
        <v>0</v>
      </c>
      <c r="H179" s="22"/>
      <c r="J179" s="86"/>
      <c r="K179" s="86"/>
      <c r="L179" s="86"/>
      <c r="M179" s="86"/>
      <c r="N179" s="23"/>
    </row>
    <row r="180" spans="1:14" ht="11.25" customHeight="1" x14ac:dyDescent="0.2">
      <c r="A180" s="348" t="s">
        <v>576</v>
      </c>
      <c r="B180" s="348"/>
      <c r="C180" s="348"/>
      <c r="D180" s="348"/>
      <c r="E180" s="23">
        <v>2800</v>
      </c>
      <c r="F180" s="22">
        <v>1919</v>
      </c>
      <c r="G180" s="23">
        <v>0</v>
      </c>
      <c r="H180" s="22"/>
      <c r="J180" s="86"/>
      <c r="K180" s="86"/>
      <c r="L180" s="86"/>
      <c r="M180" s="86"/>
      <c r="N180" s="23"/>
    </row>
    <row r="181" spans="1:14" ht="11.25" customHeight="1" x14ac:dyDescent="0.2">
      <c r="A181" s="348" t="s">
        <v>577</v>
      </c>
      <c r="B181" s="348"/>
      <c r="C181" s="348"/>
      <c r="D181" s="348"/>
      <c r="E181" s="23">
        <v>2169</v>
      </c>
      <c r="F181" s="22">
        <v>1394</v>
      </c>
      <c r="G181" s="23">
        <v>0</v>
      </c>
      <c r="H181" s="22"/>
      <c r="J181" s="86"/>
      <c r="K181" s="86"/>
      <c r="L181" s="86"/>
      <c r="M181" s="86"/>
      <c r="N181" s="23"/>
    </row>
    <row r="182" spans="1:14" ht="11.25" customHeight="1" x14ac:dyDescent="0.2">
      <c r="A182" s="348" t="s">
        <v>578</v>
      </c>
      <c r="B182" s="348"/>
      <c r="C182" s="348"/>
      <c r="D182" s="348"/>
      <c r="E182" s="23">
        <v>0</v>
      </c>
      <c r="F182" s="22">
        <v>8591</v>
      </c>
      <c r="G182" s="23">
        <v>0</v>
      </c>
      <c r="H182" s="22"/>
      <c r="J182" s="86"/>
      <c r="K182" s="86"/>
      <c r="L182" s="86"/>
      <c r="M182" s="86"/>
      <c r="N182" s="23"/>
    </row>
    <row r="183" spans="1:14" ht="11.25" customHeight="1" x14ac:dyDescent="0.2">
      <c r="A183" s="348" t="s">
        <v>579</v>
      </c>
      <c r="B183" s="348"/>
      <c r="C183" s="348"/>
      <c r="D183" s="348"/>
      <c r="E183" s="23">
        <v>5566</v>
      </c>
      <c r="F183" s="22">
        <v>6559</v>
      </c>
      <c r="G183" s="23">
        <v>0</v>
      </c>
      <c r="H183" s="22"/>
      <c r="J183" s="86"/>
      <c r="K183" s="86"/>
      <c r="L183" s="86"/>
      <c r="M183" s="86"/>
      <c r="N183" s="23"/>
    </row>
    <row r="184" spans="1:14" ht="11.25" customHeight="1" x14ac:dyDescent="0.2">
      <c r="A184" s="348" t="s">
        <v>580</v>
      </c>
      <c r="B184" s="348"/>
      <c r="C184" s="348"/>
      <c r="D184" s="348"/>
      <c r="E184" s="23">
        <v>10504</v>
      </c>
      <c r="F184" s="22">
        <v>0</v>
      </c>
      <c r="G184" s="23">
        <v>0</v>
      </c>
      <c r="H184" s="22"/>
      <c r="J184" s="86"/>
      <c r="K184" s="86"/>
      <c r="L184" s="86"/>
      <c r="M184" s="86"/>
      <c r="N184" s="23"/>
    </row>
    <row r="185" spans="1:14" ht="11.25" customHeight="1" x14ac:dyDescent="0.2">
      <c r="A185" s="348" t="s">
        <v>581</v>
      </c>
      <c r="B185" s="348"/>
      <c r="C185" s="348"/>
      <c r="D185" s="348"/>
      <c r="E185" s="23">
        <v>4719</v>
      </c>
      <c r="F185" s="22">
        <v>0</v>
      </c>
      <c r="G185" s="23">
        <v>0</v>
      </c>
      <c r="H185" s="22"/>
      <c r="J185" s="86"/>
      <c r="K185" s="86"/>
      <c r="L185" s="86"/>
      <c r="M185" s="86"/>
      <c r="N185" s="23"/>
    </row>
    <row r="186" spans="1:14" ht="11.25" customHeight="1" x14ac:dyDescent="0.2">
      <c r="A186" s="348" t="s">
        <v>582</v>
      </c>
      <c r="B186" s="348"/>
      <c r="C186" s="348"/>
      <c r="D186" s="348"/>
      <c r="E186" s="23">
        <v>4682</v>
      </c>
      <c r="F186" s="22">
        <v>8138</v>
      </c>
      <c r="G186" s="23">
        <v>0</v>
      </c>
      <c r="H186" s="22"/>
      <c r="J186" s="86"/>
      <c r="K186" s="86"/>
      <c r="L186" s="86"/>
      <c r="M186" s="86"/>
      <c r="N186" s="23"/>
    </row>
    <row r="187" spans="1:14" ht="11.25" customHeight="1" x14ac:dyDescent="0.2">
      <c r="A187" s="348" t="s">
        <v>583</v>
      </c>
      <c r="B187" s="348"/>
      <c r="C187" s="348"/>
      <c r="D187" s="348"/>
      <c r="E187" s="23">
        <v>20473</v>
      </c>
      <c r="F187" s="22">
        <v>13502</v>
      </c>
      <c r="G187" s="23">
        <v>0</v>
      </c>
      <c r="H187" s="22"/>
      <c r="J187" s="86"/>
      <c r="K187" s="86"/>
      <c r="L187" s="86"/>
      <c r="M187" s="86"/>
      <c r="N187" s="23"/>
    </row>
    <row r="188" spans="1:14" ht="11.25" customHeight="1" x14ac:dyDescent="0.2">
      <c r="A188" s="348" t="s">
        <v>584</v>
      </c>
      <c r="B188" s="348"/>
      <c r="C188" s="348"/>
      <c r="D188" s="348"/>
      <c r="E188" s="23">
        <v>26790</v>
      </c>
      <c r="F188" s="22">
        <v>22716</v>
      </c>
      <c r="G188" s="23">
        <v>0</v>
      </c>
      <c r="H188" s="22"/>
      <c r="J188" s="86"/>
      <c r="K188" s="86"/>
      <c r="L188" s="86"/>
      <c r="M188" s="86"/>
      <c r="N188" s="23"/>
    </row>
    <row r="189" spans="1:14" ht="11.25" customHeight="1" x14ac:dyDescent="0.2">
      <c r="A189" s="348" t="s">
        <v>585</v>
      </c>
      <c r="B189" s="348"/>
      <c r="C189" s="348"/>
      <c r="D189" s="348"/>
      <c r="E189" s="23">
        <v>13179</v>
      </c>
      <c r="F189" s="22">
        <v>26376</v>
      </c>
      <c r="G189" s="23">
        <v>0</v>
      </c>
      <c r="H189" s="22"/>
      <c r="J189" s="86"/>
      <c r="K189" s="86"/>
      <c r="L189" s="86"/>
      <c r="M189" s="86"/>
      <c r="N189" s="23"/>
    </row>
    <row r="190" spans="1:14" ht="11.25" customHeight="1" x14ac:dyDescent="0.2">
      <c r="A190" s="348" t="s">
        <v>586</v>
      </c>
      <c r="B190" s="348"/>
      <c r="C190" s="348"/>
      <c r="D190" s="348"/>
      <c r="E190" s="23">
        <v>8029</v>
      </c>
      <c r="F190" s="22">
        <v>10076</v>
      </c>
      <c r="G190" s="23">
        <v>0</v>
      </c>
      <c r="H190" s="22"/>
      <c r="J190" s="86"/>
      <c r="K190" s="86"/>
      <c r="L190" s="86"/>
      <c r="M190" s="86"/>
      <c r="N190" s="23"/>
    </row>
    <row r="191" spans="1:14" ht="11.25" customHeight="1" x14ac:dyDescent="0.2">
      <c r="A191" s="348" t="s">
        <v>587</v>
      </c>
      <c r="B191" s="348"/>
      <c r="C191" s="348"/>
      <c r="D191" s="348"/>
      <c r="E191" s="23">
        <v>0</v>
      </c>
      <c r="F191" s="22">
        <v>2036</v>
      </c>
      <c r="G191" s="23">
        <v>0</v>
      </c>
      <c r="H191" s="22"/>
      <c r="J191" s="86"/>
      <c r="K191" s="86"/>
      <c r="L191" s="86"/>
      <c r="M191" s="86"/>
      <c r="N191" s="23"/>
    </row>
    <row r="192" spans="1:14" ht="11.25" customHeight="1" x14ac:dyDescent="0.2">
      <c r="A192" s="348" t="s">
        <v>588</v>
      </c>
      <c r="B192" s="348"/>
      <c r="C192" s="348"/>
      <c r="D192" s="348"/>
      <c r="E192" s="23">
        <v>0</v>
      </c>
      <c r="F192" s="22">
        <v>3151</v>
      </c>
      <c r="G192" s="23">
        <v>0</v>
      </c>
      <c r="H192" s="22"/>
      <c r="J192" s="86"/>
      <c r="K192" s="86"/>
      <c r="L192" s="86"/>
      <c r="M192" s="86"/>
      <c r="N192" s="23"/>
    </row>
    <row r="193" spans="1:14" ht="11.25" customHeight="1" x14ac:dyDescent="0.2">
      <c r="A193" s="348" t="s">
        <v>589</v>
      </c>
      <c r="B193" s="348"/>
      <c r="C193" s="348"/>
      <c r="D193" s="348"/>
      <c r="E193" s="23">
        <v>1120</v>
      </c>
      <c r="F193" s="22">
        <v>8335</v>
      </c>
      <c r="G193" s="23">
        <v>0</v>
      </c>
      <c r="H193" s="22"/>
      <c r="J193" s="86"/>
      <c r="K193" s="86"/>
      <c r="L193" s="86"/>
      <c r="M193" s="86"/>
      <c r="N193" s="23"/>
    </row>
    <row r="194" spans="1:14" ht="11.25" customHeight="1" x14ac:dyDescent="0.2">
      <c r="A194" s="348" t="s">
        <v>590</v>
      </c>
      <c r="B194" s="348"/>
      <c r="C194" s="348"/>
      <c r="D194" s="348"/>
      <c r="E194" s="23">
        <v>0</v>
      </c>
      <c r="F194" s="22">
        <v>2133</v>
      </c>
      <c r="G194" s="23">
        <v>0</v>
      </c>
      <c r="H194" s="22"/>
      <c r="J194" s="86"/>
      <c r="K194" s="86"/>
      <c r="L194" s="86"/>
      <c r="M194" s="86"/>
      <c r="N194" s="23"/>
    </row>
    <row r="195" spans="1:14" ht="11.25" customHeight="1" x14ac:dyDescent="0.2">
      <c r="A195" s="348" t="s">
        <v>591</v>
      </c>
      <c r="B195" s="348"/>
      <c r="C195" s="348"/>
      <c r="D195" s="348"/>
      <c r="E195" s="23">
        <v>4824</v>
      </c>
      <c r="F195" s="22">
        <v>16329</v>
      </c>
      <c r="G195" s="23">
        <v>0</v>
      </c>
      <c r="H195" s="22"/>
      <c r="J195" s="86"/>
      <c r="K195" s="86"/>
      <c r="L195" s="86"/>
      <c r="M195" s="86"/>
      <c r="N195" s="23"/>
    </row>
    <row r="196" spans="1:14" ht="11.25" customHeight="1" x14ac:dyDescent="0.2">
      <c r="A196" s="348" t="s">
        <v>592</v>
      </c>
      <c r="B196" s="348"/>
      <c r="C196" s="348"/>
      <c r="D196" s="348"/>
      <c r="E196" s="23">
        <v>0</v>
      </c>
      <c r="F196" s="22">
        <v>3216</v>
      </c>
      <c r="G196" s="23">
        <v>0</v>
      </c>
      <c r="H196" s="22"/>
      <c r="J196" s="86"/>
      <c r="K196" s="86"/>
      <c r="L196" s="86"/>
      <c r="M196" s="86"/>
      <c r="N196" s="23"/>
    </row>
    <row r="197" spans="1:14" ht="11.25" customHeight="1" x14ac:dyDescent="0.2">
      <c r="A197" s="348" t="s">
        <v>593</v>
      </c>
      <c r="B197" s="348"/>
      <c r="C197" s="348"/>
      <c r="D197" s="348"/>
      <c r="E197" s="23">
        <v>0</v>
      </c>
      <c r="F197" s="22">
        <v>2406</v>
      </c>
      <c r="G197" s="23">
        <v>0</v>
      </c>
      <c r="H197" s="22"/>
      <c r="J197" s="86"/>
      <c r="K197" s="86"/>
      <c r="L197" s="86"/>
      <c r="M197" s="86"/>
      <c r="N197" s="23"/>
    </row>
    <row r="198" spans="1:14" ht="11.25" customHeight="1" x14ac:dyDescent="0.2">
      <c r="A198" s="348" t="s">
        <v>594</v>
      </c>
      <c r="B198" s="348"/>
      <c r="C198" s="348"/>
      <c r="D198" s="348"/>
      <c r="E198" s="23">
        <v>17577</v>
      </c>
      <c r="F198" s="22">
        <v>22364</v>
      </c>
      <c r="G198" s="23">
        <v>0</v>
      </c>
      <c r="H198" s="22"/>
      <c r="J198" s="86"/>
      <c r="K198" s="86"/>
      <c r="L198" s="86"/>
      <c r="M198" s="86"/>
      <c r="N198" s="23"/>
    </row>
    <row r="199" spans="1:14" ht="11.25" customHeight="1" x14ac:dyDescent="0.2">
      <c r="A199" s="348" t="s">
        <v>595</v>
      </c>
      <c r="B199" s="348"/>
      <c r="C199" s="348"/>
      <c r="D199" s="348"/>
      <c r="E199" s="23">
        <v>7023</v>
      </c>
      <c r="F199" s="22">
        <v>4967</v>
      </c>
      <c r="G199" s="23">
        <v>0</v>
      </c>
      <c r="H199" s="22"/>
      <c r="J199" s="86"/>
      <c r="K199" s="86"/>
      <c r="L199" s="86"/>
      <c r="M199" s="86"/>
      <c r="N199" s="23"/>
    </row>
    <row r="200" spans="1:14" ht="11.25" customHeight="1" x14ac:dyDescent="0.2">
      <c r="A200" s="348" t="s">
        <v>596</v>
      </c>
      <c r="B200" s="348"/>
      <c r="C200" s="348"/>
      <c r="D200" s="348"/>
      <c r="E200" s="23">
        <v>0</v>
      </c>
      <c r="F200" s="22">
        <v>6372</v>
      </c>
      <c r="G200" s="23">
        <v>0</v>
      </c>
      <c r="H200" s="22"/>
      <c r="J200" s="86"/>
      <c r="K200" s="86"/>
      <c r="L200" s="86"/>
      <c r="M200" s="86"/>
      <c r="N200" s="23"/>
    </row>
    <row r="201" spans="1:14" ht="11.25" customHeight="1" x14ac:dyDescent="0.2">
      <c r="A201" s="348" t="s">
        <v>597</v>
      </c>
      <c r="B201" s="348"/>
      <c r="C201" s="348"/>
      <c r="D201" s="348"/>
      <c r="E201" s="23">
        <v>2697</v>
      </c>
      <c r="F201" s="22">
        <v>1345</v>
      </c>
      <c r="G201" s="23">
        <v>0</v>
      </c>
      <c r="H201" s="22"/>
      <c r="J201" s="86"/>
      <c r="K201" s="86"/>
      <c r="L201" s="86"/>
      <c r="M201" s="86"/>
      <c r="N201" s="23"/>
    </row>
    <row r="202" spans="1:14" ht="11.25" customHeight="1" x14ac:dyDescent="0.2">
      <c r="A202" s="348" t="s">
        <v>598</v>
      </c>
      <c r="B202" s="348"/>
      <c r="C202" s="348"/>
      <c r="D202" s="348"/>
      <c r="E202" s="23">
        <v>1401</v>
      </c>
      <c r="F202" s="22">
        <v>1786</v>
      </c>
      <c r="G202" s="23">
        <v>0</v>
      </c>
      <c r="H202" s="22"/>
      <c r="J202" s="86"/>
      <c r="K202" s="86"/>
      <c r="L202" s="86"/>
      <c r="M202" s="86"/>
      <c r="N202" s="23"/>
    </row>
    <row r="203" spans="1:14" ht="11.25" customHeight="1" x14ac:dyDescent="0.2">
      <c r="A203" s="348" t="s">
        <v>599</v>
      </c>
      <c r="B203" s="348"/>
      <c r="C203" s="348"/>
      <c r="D203" s="348"/>
      <c r="E203" s="23">
        <v>6578</v>
      </c>
      <c r="F203" s="22">
        <v>4834</v>
      </c>
      <c r="G203" s="23">
        <v>0</v>
      </c>
      <c r="H203" s="22"/>
      <c r="J203" s="86"/>
      <c r="K203" s="86"/>
      <c r="L203" s="86"/>
      <c r="M203" s="86"/>
      <c r="N203" s="23"/>
    </row>
    <row r="204" spans="1:14" ht="11.25" customHeight="1" x14ac:dyDescent="0.2">
      <c r="A204" s="348" t="s">
        <v>600</v>
      </c>
      <c r="B204" s="348"/>
      <c r="C204" s="348"/>
      <c r="D204" s="348"/>
      <c r="E204" s="23">
        <v>2976</v>
      </c>
      <c r="F204" s="22">
        <v>13989</v>
      </c>
      <c r="G204" s="23">
        <v>0</v>
      </c>
      <c r="H204" s="22"/>
      <c r="J204" s="86"/>
      <c r="K204" s="86"/>
      <c r="L204" s="86"/>
      <c r="M204" s="86"/>
      <c r="N204" s="23"/>
    </row>
    <row r="205" spans="1:14" ht="11.25" customHeight="1" x14ac:dyDescent="0.2">
      <c r="A205" s="348" t="s">
        <v>601</v>
      </c>
      <c r="B205" s="348"/>
      <c r="C205" s="348"/>
      <c r="D205" s="348"/>
      <c r="E205" s="23">
        <v>8326</v>
      </c>
      <c r="F205" s="22">
        <v>42944</v>
      </c>
      <c r="G205" s="23">
        <v>0</v>
      </c>
      <c r="H205" s="22"/>
      <c r="J205" s="86"/>
      <c r="K205" s="86"/>
      <c r="L205" s="86"/>
      <c r="M205" s="86"/>
      <c r="N205" s="23"/>
    </row>
    <row r="206" spans="1:14" ht="11.25" customHeight="1" x14ac:dyDescent="0.2">
      <c r="A206" s="348" t="s">
        <v>602</v>
      </c>
      <c r="B206" s="348"/>
      <c r="C206" s="348"/>
      <c r="D206" s="348"/>
      <c r="E206" s="23">
        <v>0</v>
      </c>
      <c r="F206" s="22">
        <v>2648</v>
      </c>
      <c r="G206" s="23">
        <v>0</v>
      </c>
      <c r="H206" s="22"/>
      <c r="J206" s="86"/>
      <c r="K206" s="86"/>
      <c r="L206" s="86"/>
      <c r="M206" s="86"/>
      <c r="N206" s="23"/>
    </row>
    <row r="207" spans="1:14" ht="11.25" customHeight="1" x14ac:dyDescent="0.2">
      <c r="A207" s="348" t="s">
        <v>603</v>
      </c>
      <c r="B207" s="348"/>
      <c r="C207" s="348"/>
      <c r="D207" s="348"/>
      <c r="E207" s="23">
        <v>1680</v>
      </c>
      <c r="F207" s="22">
        <v>6194</v>
      </c>
      <c r="G207" s="23">
        <v>0</v>
      </c>
      <c r="H207" s="22"/>
      <c r="J207" s="86"/>
      <c r="K207" s="86"/>
      <c r="L207" s="86"/>
      <c r="M207" s="86"/>
      <c r="N207" s="23"/>
    </row>
    <row r="208" spans="1:14" ht="11.25" customHeight="1" x14ac:dyDescent="0.2">
      <c r="A208" s="348" t="s">
        <v>604</v>
      </c>
      <c r="B208" s="348"/>
      <c r="C208" s="348"/>
      <c r="D208" s="348"/>
      <c r="E208" s="23">
        <v>15558</v>
      </c>
      <c r="F208" s="22">
        <v>9672</v>
      </c>
      <c r="G208" s="23">
        <v>0</v>
      </c>
      <c r="H208" s="22"/>
      <c r="J208" s="86"/>
      <c r="K208" s="86"/>
      <c r="L208" s="86"/>
      <c r="M208" s="86"/>
      <c r="N208" s="23"/>
    </row>
    <row r="209" spans="1:14" ht="11.25" customHeight="1" x14ac:dyDescent="0.2">
      <c r="A209" s="348" t="s">
        <v>605</v>
      </c>
      <c r="B209" s="348"/>
      <c r="C209" s="348"/>
      <c r="D209" s="348"/>
      <c r="E209" s="23">
        <v>1532</v>
      </c>
      <c r="F209" s="22">
        <v>8468</v>
      </c>
      <c r="G209" s="23">
        <v>0</v>
      </c>
      <c r="H209" s="22"/>
      <c r="J209" s="86"/>
      <c r="K209" s="86"/>
      <c r="L209" s="86"/>
      <c r="M209" s="86"/>
      <c r="N209" s="23"/>
    </row>
    <row r="210" spans="1:14" ht="11.25" customHeight="1" x14ac:dyDescent="0.2">
      <c r="A210" s="348" t="s">
        <v>606</v>
      </c>
      <c r="B210" s="348"/>
      <c r="C210" s="348"/>
      <c r="D210" s="348"/>
      <c r="E210" s="23">
        <v>3264</v>
      </c>
      <c r="F210" s="22">
        <v>107931</v>
      </c>
      <c r="G210" s="23">
        <v>0</v>
      </c>
      <c r="H210" s="22"/>
      <c r="J210" s="86"/>
      <c r="K210" s="86"/>
      <c r="L210" s="86"/>
      <c r="M210" s="86"/>
      <c r="N210" s="23"/>
    </row>
    <row r="211" spans="1:14" ht="11.25" customHeight="1" x14ac:dyDescent="0.2">
      <c r="A211" s="348" t="s">
        <v>607</v>
      </c>
      <c r="B211" s="348"/>
      <c r="C211" s="348"/>
      <c r="D211" s="348"/>
      <c r="E211" s="23">
        <v>0</v>
      </c>
      <c r="F211" s="22">
        <v>3987</v>
      </c>
      <c r="G211" s="23">
        <v>0</v>
      </c>
      <c r="H211" s="22"/>
      <c r="J211" s="86"/>
      <c r="K211" s="86"/>
      <c r="L211" s="86"/>
      <c r="M211" s="86"/>
      <c r="N211" s="23"/>
    </row>
    <row r="212" spans="1:14" ht="11.25" customHeight="1" x14ac:dyDescent="0.2">
      <c r="A212" s="348" t="s">
        <v>608</v>
      </c>
      <c r="B212" s="348"/>
      <c r="C212" s="348"/>
      <c r="D212" s="348"/>
      <c r="E212" s="23">
        <v>0</v>
      </c>
      <c r="F212" s="22">
        <v>174495</v>
      </c>
      <c r="G212" s="23">
        <v>3668</v>
      </c>
      <c r="H212" s="22"/>
      <c r="J212" s="86"/>
      <c r="K212" s="86"/>
      <c r="L212" s="86"/>
      <c r="M212" s="86"/>
      <c r="N212" s="23"/>
    </row>
    <row r="213" spans="1:14" ht="11.25" customHeight="1" x14ac:dyDescent="0.2">
      <c r="A213" s="348" t="s">
        <v>609</v>
      </c>
      <c r="B213" s="348"/>
      <c r="C213" s="348"/>
      <c r="D213" s="348"/>
      <c r="E213" s="23">
        <v>9613</v>
      </c>
      <c r="F213" s="22">
        <v>12579</v>
      </c>
      <c r="G213" s="23">
        <v>0</v>
      </c>
      <c r="H213" s="22"/>
      <c r="J213" s="86"/>
      <c r="K213" s="86"/>
      <c r="L213" s="86"/>
      <c r="M213" s="86"/>
      <c r="N213" s="23"/>
    </row>
    <row r="214" spans="1:14" ht="11.25" customHeight="1" x14ac:dyDescent="0.2">
      <c r="A214" s="348" t="s">
        <v>610</v>
      </c>
      <c r="B214" s="348"/>
      <c r="C214" s="348"/>
      <c r="D214" s="348"/>
      <c r="E214" s="23">
        <v>0</v>
      </c>
      <c r="F214" s="22">
        <v>4210</v>
      </c>
      <c r="G214" s="23">
        <v>0</v>
      </c>
      <c r="H214" s="22"/>
      <c r="J214" s="86"/>
      <c r="K214" s="86"/>
      <c r="L214" s="86"/>
      <c r="M214" s="86"/>
      <c r="N214" s="23"/>
    </row>
    <row r="215" spans="1:14" ht="11.25" customHeight="1" x14ac:dyDescent="0.2">
      <c r="A215" s="348" t="s">
        <v>611</v>
      </c>
      <c r="B215" s="348"/>
      <c r="C215" s="348"/>
      <c r="D215" s="348"/>
      <c r="E215" s="23">
        <v>0</v>
      </c>
      <c r="F215" s="22">
        <v>5035</v>
      </c>
      <c r="G215" s="23">
        <v>0</v>
      </c>
      <c r="H215" s="22"/>
      <c r="J215" s="86"/>
      <c r="K215" s="86"/>
      <c r="L215" s="86"/>
      <c r="M215" s="86"/>
      <c r="N215" s="23"/>
    </row>
    <row r="216" spans="1:14" ht="11.25" customHeight="1" x14ac:dyDescent="0.2">
      <c r="A216" s="348" t="s">
        <v>612</v>
      </c>
      <c r="B216" s="348"/>
      <c r="C216" s="348"/>
      <c r="D216" s="348"/>
      <c r="E216" s="23">
        <v>3435</v>
      </c>
      <c r="F216" s="22">
        <v>5515</v>
      </c>
      <c r="G216" s="23">
        <v>0</v>
      </c>
      <c r="H216" s="22"/>
      <c r="J216" s="86"/>
      <c r="K216" s="86"/>
      <c r="L216" s="86"/>
      <c r="M216" s="86"/>
      <c r="N216" s="23"/>
    </row>
    <row r="217" spans="1:14" ht="11.25" customHeight="1" x14ac:dyDescent="0.2">
      <c r="A217" s="348" t="s">
        <v>613</v>
      </c>
      <c r="B217" s="348"/>
      <c r="C217" s="348"/>
      <c r="D217" s="348"/>
      <c r="E217" s="23">
        <v>2716</v>
      </c>
      <c r="F217" s="22">
        <v>4039</v>
      </c>
      <c r="G217" s="23">
        <v>0</v>
      </c>
      <c r="H217" s="22"/>
      <c r="J217" s="86"/>
      <c r="K217" s="86"/>
      <c r="L217" s="86"/>
      <c r="M217" s="86"/>
      <c r="N217" s="23"/>
    </row>
    <row r="218" spans="1:14" ht="11.25" customHeight="1" x14ac:dyDescent="0.2">
      <c r="A218" s="348" t="s">
        <v>614</v>
      </c>
      <c r="B218" s="348"/>
      <c r="C218" s="348"/>
      <c r="D218" s="348"/>
      <c r="E218" s="23">
        <v>0</v>
      </c>
      <c r="F218" s="22">
        <v>9663</v>
      </c>
      <c r="G218" s="23">
        <v>0</v>
      </c>
      <c r="H218" s="22"/>
      <c r="J218" s="86"/>
      <c r="K218" s="86"/>
      <c r="L218" s="86"/>
      <c r="M218" s="86"/>
      <c r="N218" s="23"/>
    </row>
    <row r="219" spans="1:14" ht="11.25" customHeight="1" x14ac:dyDescent="0.2">
      <c r="A219" s="348" t="s">
        <v>615</v>
      </c>
      <c r="B219" s="348"/>
      <c r="C219" s="348"/>
      <c r="D219" s="348"/>
      <c r="E219" s="23">
        <v>3887</v>
      </c>
      <c r="F219" s="22">
        <v>3248</v>
      </c>
      <c r="G219" s="23">
        <v>0</v>
      </c>
      <c r="H219" s="22"/>
      <c r="J219" s="86"/>
      <c r="K219" s="86"/>
      <c r="L219" s="86"/>
      <c r="M219" s="86"/>
      <c r="N219" s="23"/>
    </row>
    <row r="220" spans="1:14" x14ac:dyDescent="0.2">
      <c r="A220" s="348" t="s">
        <v>616</v>
      </c>
      <c r="B220" s="348"/>
      <c r="C220" s="348"/>
      <c r="D220" s="348"/>
      <c r="E220" s="23">
        <v>33216</v>
      </c>
      <c r="F220" s="23">
        <v>13567</v>
      </c>
      <c r="G220" s="23">
        <v>0</v>
      </c>
      <c r="H220" s="22"/>
      <c r="J220" s="86"/>
      <c r="K220" s="86"/>
      <c r="L220" s="86"/>
      <c r="M220" s="86"/>
      <c r="N220" s="23"/>
    </row>
    <row r="221" spans="1:14" ht="22.5" customHeight="1" x14ac:dyDescent="0.2">
      <c r="A221" s="359" t="s">
        <v>617</v>
      </c>
      <c r="B221" s="360"/>
      <c r="C221" s="360"/>
      <c r="D221" s="360"/>
      <c r="E221" s="324">
        <v>7350</v>
      </c>
      <c r="F221" s="324">
        <v>2592</v>
      </c>
      <c r="G221" s="324">
        <v>0</v>
      </c>
      <c r="H221" s="22"/>
      <c r="J221" s="99"/>
      <c r="K221" s="86"/>
      <c r="L221" s="86"/>
      <c r="M221" s="86"/>
      <c r="N221" s="23"/>
    </row>
    <row r="222" spans="1:14" ht="11.25" customHeight="1" x14ac:dyDescent="0.2">
      <c r="A222" s="356" t="s">
        <v>618</v>
      </c>
      <c r="B222" s="356"/>
      <c r="C222" s="356"/>
      <c r="D222" s="356"/>
      <c r="E222" s="23">
        <v>2113</v>
      </c>
      <c r="F222" s="22">
        <v>6840</v>
      </c>
      <c r="G222" s="23">
        <v>0</v>
      </c>
      <c r="H222" s="22"/>
      <c r="J222" s="86"/>
      <c r="K222" s="86"/>
      <c r="L222" s="86"/>
      <c r="M222" s="86"/>
      <c r="N222" s="23"/>
    </row>
    <row r="223" spans="1:14" ht="17.25" customHeight="1" x14ac:dyDescent="0.2">
      <c r="A223" s="335"/>
      <c r="B223" s="335"/>
      <c r="C223" s="335"/>
      <c r="D223" s="335"/>
      <c r="E223" s="70"/>
      <c r="F223" s="70"/>
      <c r="G223" s="70"/>
    </row>
    <row r="224" spans="1:14" ht="11.25" customHeight="1" x14ac:dyDescent="0.2">
      <c r="A224" s="71"/>
      <c r="B224" s="71"/>
      <c r="C224" s="71"/>
      <c r="D224" s="71"/>
      <c r="E224" s="71"/>
      <c r="F224" s="71"/>
      <c r="G224" s="72"/>
    </row>
    <row r="225" spans="1:14" ht="11.25" customHeight="1" x14ac:dyDescent="0.2">
      <c r="A225" s="71" t="s">
        <v>145</v>
      </c>
      <c r="B225" s="71"/>
      <c r="C225" s="207"/>
      <c r="D225" s="340" t="s">
        <v>857</v>
      </c>
      <c r="E225" s="340"/>
      <c r="F225" s="340"/>
      <c r="G225" s="340"/>
    </row>
    <row r="226" spans="1:14" ht="11.25" customHeight="1" x14ac:dyDescent="0.2">
      <c r="A226" s="71"/>
      <c r="B226" s="71"/>
      <c r="C226" s="207"/>
      <c r="D226" s="340"/>
      <c r="E226" s="340"/>
      <c r="F226" s="340"/>
      <c r="G226" s="340"/>
    </row>
    <row r="227" spans="1:14" x14ac:dyDescent="0.2">
      <c r="A227" s="73" t="s">
        <v>144</v>
      </c>
      <c r="B227" s="71"/>
      <c r="C227" s="71"/>
      <c r="D227" s="351" t="s">
        <v>721</v>
      </c>
      <c r="E227" s="351"/>
      <c r="F227" s="351"/>
      <c r="G227" s="351"/>
      <c r="H227" s="15"/>
      <c r="I227" s="15"/>
      <c r="J227" s="37"/>
      <c r="K227" s="37"/>
      <c r="L227" s="37"/>
    </row>
    <row r="228" spans="1:14" x14ac:dyDescent="0.2">
      <c r="A228" s="73"/>
      <c r="B228" s="71"/>
      <c r="C228" s="71"/>
      <c r="D228" s="351"/>
      <c r="E228" s="351"/>
      <c r="F228" s="351"/>
      <c r="G228" s="351"/>
      <c r="H228" s="15"/>
      <c r="I228" s="15"/>
      <c r="J228" s="37"/>
      <c r="K228" s="37"/>
      <c r="L228" s="37"/>
    </row>
    <row r="229" spans="1:14" ht="11.25" customHeight="1" x14ac:dyDescent="0.2">
      <c r="A229" s="73"/>
      <c r="B229" s="71"/>
      <c r="C229" s="71"/>
      <c r="D229" s="350" t="s">
        <v>720</v>
      </c>
      <c r="E229" s="351"/>
      <c r="F229" s="351"/>
      <c r="G229" s="351"/>
      <c r="H229" s="14"/>
      <c r="I229" s="14"/>
      <c r="J229" s="38"/>
      <c r="K229" s="38"/>
      <c r="L229" s="37"/>
      <c r="M229" s="38"/>
      <c r="N229" s="38"/>
    </row>
    <row r="230" spans="1:14" x14ac:dyDescent="0.2">
      <c r="A230" s="73"/>
      <c r="B230" s="71"/>
      <c r="C230" s="71"/>
      <c r="D230" s="351"/>
      <c r="E230" s="351"/>
      <c r="F230" s="351"/>
      <c r="G230" s="351"/>
      <c r="H230" s="14"/>
      <c r="I230" s="14"/>
      <c r="J230" s="38"/>
      <c r="K230" s="38"/>
      <c r="L230" s="37"/>
      <c r="M230" s="38"/>
      <c r="N230" s="38"/>
    </row>
    <row r="231" spans="1:14" ht="11.25" customHeight="1" x14ac:dyDescent="0.2">
      <c r="A231" s="73"/>
      <c r="B231" s="71"/>
      <c r="C231" s="71"/>
      <c r="D231" s="351" t="s">
        <v>719</v>
      </c>
      <c r="E231" s="351"/>
      <c r="F231" s="351"/>
      <c r="G231" s="351"/>
      <c r="H231" s="71"/>
      <c r="I231" s="71"/>
      <c r="J231" s="100"/>
      <c r="K231" s="100"/>
      <c r="L231" s="100"/>
    </row>
    <row r="232" spans="1:14" x14ac:dyDescent="0.2">
      <c r="A232" s="73"/>
      <c r="B232" s="71"/>
      <c r="C232" s="71"/>
      <c r="D232" s="351"/>
      <c r="E232" s="351"/>
      <c r="F232" s="351"/>
      <c r="G232" s="351"/>
      <c r="H232" s="71"/>
      <c r="I232" s="71"/>
      <c r="J232" s="100"/>
      <c r="K232" s="100"/>
      <c r="L232" s="100"/>
    </row>
    <row r="233" spans="1:14" ht="11.25" customHeight="1" x14ac:dyDescent="0.2">
      <c r="A233" s="73"/>
      <c r="B233" s="71"/>
      <c r="C233" s="71"/>
      <c r="D233" s="357" t="s">
        <v>717</v>
      </c>
      <c r="E233" s="357"/>
      <c r="F233" s="357"/>
      <c r="G233" s="357"/>
    </row>
    <row r="234" spans="1:14" ht="11.25" customHeight="1" x14ac:dyDescent="0.2">
      <c r="A234" s="73"/>
      <c r="B234" s="71"/>
      <c r="C234" s="71"/>
      <c r="D234" s="357" t="s">
        <v>716</v>
      </c>
      <c r="E234" s="357"/>
      <c r="F234" s="357"/>
      <c r="G234" s="357"/>
    </row>
    <row r="235" spans="1:14" ht="11.25" customHeight="1" x14ac:dyDescent="0.2">
      <c r="A235" s="73"/>
      <c r="B235" s="71"/>
      <c r="C235" s="71"/>
      <c r="D235" s="357" t="s">
        <v>715</v>
      </c>
      <c r="E235" s="357"/>
      <c r="F235" s="357"/>
      <c r="G235" s="357"/>
    </row>
    <row r="236" spans="1:14" ht="11.25" customHeight="1" x14ac:dyDescent="0.2">
      <c r="A236" s="73"/>
      <c r="B236" s="71"/>
      <c r="C236" s="71"/>
      <c r="D236" s="357" t="s">
        <v>714</v>
      </c>
      <c r="E236" s="357"/>
      <c r="F236" s="357"/>
      <c r="G236" s="357"/>
    </row>
    <row r="237" spans="1:14" ht="11.25" customHeight="1" x14ac:dyDescent="0.2">
      <c r="A237" s="73"/>
      <c r="B237" s="71"/>
      <c r="C237" s="71"/>
      <c r="D237" s="358" t="s">
        <v>762</v>
      </c>
      <c r="E237" s="358"/>
      <c r="F237" s="358"/>
      <c r="G237" s="358"/>
      <c r="H237" s="71"/>
      <c r="I237" s="71"/>
      <c r="J237" s="100"/>
      <c r="K237" s="100"/>
      <c r="L237" s="100"/>
      <c r="M237" s="100"/>
    </row>
    <row r="238" spans="1:14" x14ac:dyDescent="0.2">
      <c r="A238" s="71"/>
      <c r="B238" s="71"/>
      <c r="C238" s="71"/>
      <c r="D238" s="358"/>
      <c r="E238" s="358"/>
      <c r="F238" s="358"/>
      <c r="G238" s="358"/>
      <c r="H238" s="71"/>
      <c r="I238" s="71"/>
      <c r="J238" s="100"/>
      <c r="K238" s="100"/>
      <c r="L238" s="100"/>
      <c r="M238" s="100"/>
    </row>
    <row r="239" spans="1:14" x14ac:dyDescent="0.2">
      <c r="A239" s="73"/>
      <c r="B239" s="71"/>
      <c r="C239" s="71"/>
      <c r="D239" s="346" t="s">
        <v>713</v>
      </c>
      <c r="E239" s="339"/>
      <c r="F239" s="339"/>
      <c r="G239" s="339"/>
      <c r="H239" s="71"/>
      <c r="I239" s="71"/>
      <c r="J239" s="100"/>
      <c r="K239" s="100"/>
      <c r="L239" s="100"/>
      <c r="M239" s="100"/>
    </row>
    <row r="240" spans="1:14" hidden="1" x14ac:dyDescent="0.2">
      <c r="A240" s="74" t="s">
        <v>153</v>
      </c>
    </row>
  </sheetData>
  <mergeCells count="228">
    <mergeCell ref="A221:D221"/>
    <mergeCell ref="A222:D222"/>
    <mergeCell ref="A2:F2"/>
    <mergeCell ref="A215:D215"/>
    <mergeCell ref="A216:D216"/>
    <mergeCell ref="A217:D217"/>
    <mergeCell ref="A218:D218"/>
    <mergeCell ref="A219:D219"/>
    <mergeCell ref="A220:D220"/>
    <mergeCell ref="A209:D209"/>
    <mergeCell ref="A210:D210"/>
    <mergeCell ref="A211:D211"/>
    <mergeCell ref="A212:D212"/>
    <mergeCell ref="A213:D213"/>
    <mergeCell ref="A214:D214"/>
    <mergeCell ref="A203:D203"/>
    <mergeCell ref="A204:D204"/>
    <mergeCell ref="A205:D205"/>
    <mergeCell ref="A206:D206"/>
    <mergeCell ref="A207:D207"/>
    <mergeCell ref="A208:D208"/>
    <mergeCell ref="A197:D197"/>
    <mergeCell ref="A198:D198"/>
    <mergeCell ref="A199:D199"/>
    <mergeCell ref="A200:D200"/>
    <mergeCell ref="A201:D201"/>
    <mergeCell ref="A202:D202"/>
    <mergeCell ref="A191:D191"/>
    <mergeCell ref="A192:D192"/>
    <mergeCell ref="A193:D193"/>
    <mergeCell ref="A194:D194"/>
    <mergeCell ref="A195:D195"/>
    <mergeCell ref="A196:D196"/>
    <mergeCell ref="A185:D185"/>
    <mergeCell ref="A186:D186"/>
    <mergeCell ref="A187:D187"/>
    <mergeCell ref="A188:D188"/>
    <mergeCell ref="A189:D189"/>
    <mergeCell ref="A190:D190"/>
    <mergeCell ref="A179:D179"/>
    <mergeCell ref="A180:D180"/>
    <mergeCell ref="A181:D181"/>
    <mergeCell ref="A182:D182"/>
    <mergeCell ref="A183:D183"/>
    <mergeCell ref="A184:D184"/>
    <mergeCell ref="A173:D173"/>
    <mergeCell ref="A174:D174"/>
    <mergeCell ref="A175:D175"/>
    <mergeCell ref="A176:D176"/>
    <mergeCell ref="A177:D177"/>
    <mergeCell ref="A178:D178"/>
    <mergeCell ref="A167:D167"/>
    <mergeCell ref="A168:D168"/>
    <mergeCell ref="A169:D169"/>
    <mergeCell ref="A170:D170"/>
    <mergeCell ref="A171:D171"/>
    <mergeCell ref="A172:D172"/>
    <mergeCell ref="A161:D161"/>
    <mergeCell ref="A162:D162"/>
    <mergeCell ref="A163:D163"/>
    <mergeCell ref="A164:D164"/>
    <mergeCell ref="A165:D165"/>
    <mergeCell ref="A166:D166"/>
    <mergeCell ref="A155:D155"/>
    <mergeCell ref="A156:D156"/>
    <mergeCell ref="A157:D157"/>
    <mergeCell ref="A158:D158"/>
    <mergeCell ref="A159:D159"/>
    <mergeCell ref="A160:D160"/>
    <mergeCell ref="A149:D149"/>
    <mergeCell ref="A150:D150"/>
    <mergeCell ref="A151:D151"/>
    <mergeCell ref="A152:D152"/>
    <mergeCell ref="A153:D153"/>
    <mergeCell ref="A154:D154"/>
    <mergeCell ref="A143:D143"/>
    <mergeCell ref="A144:D144"/>
    <mergeCell ref="A145:D145"/>
    <mergeCell ref="A146:D146"/>
    <mergeCell ref="A147:D147"/>
    <mergeCell ref="A148:D148"/>
    <mergeCell ref="A137:D137"/>
    <mergeCell ref="A138:D138"/>
    <mergeCell ref="A139:D139"/>
    <mergeCell ref="A140:D140"/>
    <mergeCell ref="A141:D141"/>
    <mergeCell ref="A142:D142"/>
    <mergeCell ref="A131:D131"/>
    <mergeCell ref="A132:D132"/>
    <mergeCell ref="A133:D133"/>
    <mergeCell ref="A134:D134"/>
    <mergeCell ref="A135:D135"/>
    <mergeCell ref="A136:D136"/>
    <mergeCell ref="A125:D125"/>
    <mergeCell ref="A126:D126"/>
    <mergeCell ref="A127:D127"/>
    <mergeCell ref="A128:D128"/>
    <mergeCell ref="A129:D129"/>
    <mergeCell ref="A130:D130"/>
    <mergeCell ref="A119:D119"/>
    <mergeCell ref="A120:D120"/>
    <mergeCell ref="A121:D121"/>
    <mergeCell ref="A122:D122"/>
    <mergeCell ref="A123:D123"/>
    <mergeCell ref="A124:D124"/>
    <mergeCell ref="A113:D113"/>
    <mergeCell ref="A114:D114"/>
    <mergeCell ref="A115:D115"/>
    <mergeCell ref="A116:D116"/>
    <mergeCell ref="A117:D117"/>
    <mergeCell ref="A118:D118"/>
    <mergeCell ref="A107:D107"/>
    <mergeCell ref="A108:D108"/>
    <mergeCell ref="A109:D109"/>
    <mergeCell ref="A110:D110"/>
    <mergeCell ref="A111:D111"/>
    <mergeCell ref="A112:D112"/>
    <mergeCell ref="A101:D101"/>
    <mergeCell ref="A102:D102"/>
    <mergeCell ref="A103:D103"/>
    <mergeCell ref="A104:D104"/>
    <mergeCell ref="A105:D105"/>
    <mergeCell ref="A106:D106"/>
    <mergeCell ref="A95:D95"/>
    <mergeCell ref="A96:D96"/>
    <mergeCell ref="A97:D97"/>
    <mergeCell ref="A98:D98"/>
    <mergeCell ref="A99:D99"/>
    <mergeCell ref="A100:D100"/>
    <mergeCell ref="A89:D89"/>
    <mergeCell ref="A90:D90"/>
    <mergeCell ref="A91:D91"/>
    <mergeCell ref="A92:D92"/>
    <mergeCell ref="A93:D93"/>
    <mergeCell ref="A94:D94"/>
    <mergeCell ref="A83:D83"/>
    <mergeCell ref="A84:D84"/>
    <mergeCell ref="A85:D85"/>
    <mergeCell ref="A86:D86"/>
    <mergeCell ref="A87:D87"/>
    <mergeCell ref="A88:D88"/>
    <mergeCell ref="A77:D77"/>
    <mergeCell ref="A78:D78"/>
    <mergeCell ref="A79:D79"/>
    <mergeCell ref="A80:D80"/>
    <mergeCell ref="A81:D81"/>
    <mergeCell ref="A82:D82"/>
    <mergeCell ref="A71:D71"/>
    <mergeCell ref="A72:D72"/>
    <mergeCell ref="A73:D73"/>
    <mergeCell ref="A74:D74"/>
    <mergeCell ref="A75:D75"/>
    <mergeCell ref="A76:D76"/>
    <mergeCell ref="A65:D65"/>
    <mergeCell ref="A66:D66"/>
    <mergeCell ref="A67:D67"/>
    <mergeCell ref="A68:D68"/>
    <mergeCell ref="A69:D69"/>
    <mergeCell ref="A70:D70"/>
    <mergeCell ref="A59:D59"/>
    <mergeCell ref="A60:D60"/>
    <mergeCell ref="A61:D61"/>
    <mergeCell ref="A62:D62"/>
    <mergeCell ref="A63:D63"/>
    <mergeCell ref="A64:D64"/>
    <mergeCell ref="A53:D53"/>
    <mergeCell ref="A54:D54"/>
    <mergeCell ref="A55:D55"/>
    <mergeCell ref="A56:D56"/>
    <mergeCell ref="A57:D57"/>
    <mergeCell ref="A58:D58"/>
    <mergeCell ref="A47:D47"/>
    <mergeCell ref="A48:D48"/>
    <mergeCell ref="A49:D49"/>
    <mergeCell ref="A50:D50"/>
    <mergeCell ref="A51:D51"/>
    <mergeCell ref="A52:D52"/>
    <mergeCell ref="A41:D41"/>
    <mergeCell ref="A42:D42"/>
    <mergeCell ref="A43:D43"/>
    <mergeCell ref="A44:D44"/>
    <mergeCell ref="A45:D45"/>
    <mergeCell ref="A46:D46"/>
    <mergeCell ref="A35:D35"/>
    <mergeCell ref="A36:D36"/>
    <mergeCell ref="A37:D37"/>
    <mergeCell ref="A38:D38"/>
    <mergeCell ref="A39:D39"/>
    <mergeCell ref="A40:D40"/>
    <mergeCell ref="A13:D13"/>
    <mergeCell ref="A14:D14"/>
    <mergeCell ref="A17:D17"/>
    <mergeCell ref="A29:D29"/>
    <mergeCell ref="A30:D30"/>
    <mergeCell ref="A31:D31"/>
    <mergeCell ref="A32:D32"/>
    <mergeCell ref="A33:D33"/>
    <mergeCell ref="A34:D34"/>
    <mergeCell ref="A23:D23"/>
    <mergeCell ref="A24:D24"/>
    <mergeCell ref="A25:D25"/>
    <mergeCell ref="A26:D26"/>
    <mergeCell ref="A27:D27"/>
    <mergeCell ref="A28:D28"/>
    <mergeCell ref="A7:D7"/>
    <mergeCell ref="A3:F3"/>
    <mergeCell ref="A4:F4"/>
    <mergeCell ref="A15:D15"/>
    <mergeCell ref="A16:D16"/>
    <mergeCell ref="A19:D19"/>
    <mergeCell ref="A18:D18"/>
    <mergeCell ref="D225:G226"/>
    <mergeCell ref="D239:G239"/>
    <mergeCell ref="D235:G235"/>
    <mergeCell ref="D236:G236"/>
    <mergeCell ref="D227:G228"/>
    <mergeCell ref="D229:G230"/>
    <mergeCell ref="D231:G232"/>
    <mergeCell ref="D233:G233"/>
    <mergeCell ref="D234:G234"/>
    <mergeCell ref="D237:G238"/>
    <mergeCell ref="A20:D20"/>
    <mergeCell ref="A21:D21"/>
    <mergeCell ref="A22:D22"/>
    <mergeCell ref="A223:D223"/>
    <mergeCell ref="A10:D10"/>
    <mergeCell ref="A11:D11"/>
    <mergeCell ref="A12:D12"/>
  </mergeCells>
  <hyperlinks>
    <hyperlink ref="G2" location="Índice!A1" tooltip="Ir a Índice" display="Índice!A1"/>
  </hyperlinks>
  <pageMargins left="0.78740157480314965" right="0.59055118110236227" top="0.78125" bottom="0.86614173228346458" header="0" footer="0.39370078740157499"/>
  <pageSetup orientation="portrait" r:id="rId1"/>
  <headerFooter alignWithMargins="0">
    <oddHeader>&amp;L&amp;"Arial,Negrita"&amp;12&amp;K000080INEGI. Anuario estadístico y geográfico de Veracruz de Ignacio de la Llave 2014. 
Componente Salud</oddHeader>
    <oddFooter>&amp;R&amp;P/&amp;N</oddFooter>
  </headerFooter>
  <rowBreaks count="1" manualBreakCount="1">
    <brk id="220"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Q52"/>
  <sheetViews>
    <sheetView view="pageLayout" zoomScaleNormal="100" workbookViewId="0">
      <selection activeCell="D5" sqref="D5"/>
    </sheetView>
  </sheetViews>
  <sheetFormatPr baseColWidth="10" defaultColWidth="0" defaultRowHeight="11.25" zeroHeight="1" x14ac:dyDescent="0.2"/>
  <cols>
    <col min="1" max="1" width="2.1640625" style="101" customWidth="1"/>
    <col min="2" max="2" width="2.83203125" style="101" customWidth="1"/>
    <col min="3" max="3" width="1.5" style="101" customWidth="1"/>
    <col min="4" max="4" width="16.6640625" style="101" customWidth="1"/>
    <col min="5" max="5" width="10.1640625" style="102" customWidth="1"/>
    <col min="6" max="11" width="9.5" style="101" customWidth="1"/>
    <col min="12" max="12" width="9.6640625" style="101" customWidth="1"/>
    <col min="13" max="13" width="15.1640625" style="101" customWidth="1"/>
    <col min="14" max="16384" width="0" style="101" hidden="1"/>
  </cols>
  <sheetData>
    <row r="1" spans="1:15" ht="7.5" customHeight="1" x14ac:dyDescent="0.2"/>
    <row r="2" spans="1:15" ht="12.75" customHeight="1" x14ac:dyDescent="0.2">
      <c r="A2" s="385" t="s">
        <v>302</v>
      </c>
      <c r="B2" s="385"/>
      <c r="C2" s="385"/>
      <c r="D2" s="385"/>
      <c r="E2" s="385"/>
      <c r="F2" s="385"/>
      <c r="G2" s="385"/>
      <c r="H2" s="385"/>
      <c r="I2" s="385"/>
      <c r="J2" s="385"/>
      <c r="K2" s="385"/>
      <c r="L2" s="103"/>
      <c r="M2" s="41" t="s">
        <v>151</v>
      </c>
      <c r="N2" s="101" t="s">
        <v>153</v>
      </c>
      <c r="O2" s="1"/>
    </row>
    <row r="3" spans="1:15" ht="12.75" customHeight="1" x14ac:dyDescent="0.2">
      <c r="A3" s="385" t="s">
        <v>858</v>
      </c>
      <c r="B3" s="385"/>
      <c r="C3" s="385"/>
      <c r="D3" s="385"/>
      <c r="E3" s="385"/>
      <c r="F3" s="385"/>
      <c r="G3" s="385"/>
      <c r="H3" s="385"/>
      <c r="I3" s="385"/>
      <c r="J3" s="385"/>
      <c r="K3" s="385"/>
      <c r="L3" s="103"/>
      <c r="M3" s="103"/>
      <c r="O3" s="1"/>
    </row>
    <row r="4" spans="1:15" ht="12.75" customHeight="1" x14ac:dyDescent="0.2">
      <c r="A4" s="385" t="s">
        <v>859</v>
      </c>
      <c r="B4" s="385"/>
      <c r="C4" s="385"/>
      <c r="D4" s="385"/>
      <c r="E4" s="385"/>
      <c r="F4" s="385"/>
      <c r="G4" s="385"/>
      <c r="H4" s="385"/>
      <c r="I4" s="385"/>
      <c r="J4" s="385"/>
      <c r="K4" s="385"/>
      <c r="L4" s="103"/>
      <c r="M4" s="103"/>
      <c r="O4" s="2"/>
    </row>
    <row r="5" spans="1:15" x14ac:dyDescent="0.2">
      <c r="A5" s="104"/>
      <c r="B5" s="104"/>
      <c r="C5" s="104"/>
      <c r="D5" s="104"/>
      <c r="E5" s="105"/>
      <c r="F5" s="105"/>
      <c r="G5" s="105"/>
      <c r="H5" s="105"/>
      <c r="I5" s="104"/>
      <c r="J5" s="104"/>
      <c r="K5" s="104"/>
      <c r="L5" s="104"/>
      <c r="M5" s="104"/>
    </row>
    <row r="6" spans="1:15" ht="1.5" customHeight="1" x14ac:dyDescent="0.2"/>
    <row r="7" spans="1:15" ht="33.75" customHeight="1" x14ac:dyDescent="0.2">
      <c r="A7" s="391" t="s">
        <v>122</v>
      </c>
      <c r="B7" s="391"/>
      <c r="C7" s="391"/>
      <c r="D7" s="391"/>
      <c r="E7" s="301" t="s">
        <v>172</v>
      </c>
      <c r="F7" s="302" t="s">
        <v>158</v>
      </c>
      <c r="G7" s="302" t="s">
        <v>159</v>
      </c>
      <c r="H7" s="303" t="s">
        <v>726</v>
      </c>
      <c r="I7" s="302" t="s">
        <v>160</v>
      </c>
      <c r="J7" s="303" t="s">
        <v>725</v>
      </c>
      <c r="K7" s="303" t="s">
        <v>724</v>
      </c>
      <c r="L7" s="303" t="s">
        <v>723</v>
      </c>
      <c r="M7" s="295" t="s">
        <v>722</v>
      </c>
    </row>
    <row r="8" spans="1:15" ht="1.5" customHeight="1" x14ac:dyDescent="0.2">
      <c r="A8" s="107"/>
      <c r="B8" s="107"/>
      <c r="C8" s="107"/>
      <c r="D8" s="107"/>
      <c r="E8" s="108"/>
      <c r="F8" s="108"/>
      <c r="G8" s="108"/>
      <c r="H8" s="108"/>
      <c r="I8" s="107"/>
      <c r="J8" s="107"/>
      <c r="K8" s="108"/>
      <c r="L8" s="108"/>
      <c r="M8" s="108"/>
    </row>
    <row r="9" spans="1:15" ht="6" customHeight="1" x14ac:dyDescent="0.2">
      <c r="A9" s="109"/>
      <c r="B9" s="109"/>
      <c r="C9" s="109"/>
      <c r="D9" s="109"/>
      <c r="E9" s="110"/>
      <c r="F9" s="110"/>
      <c r="G9" s="110"/>
      <c r="H9" s="110"/>
      <c r="I9" s="109"/>
      <c r="J9" s="109"/>
      <c r="K9" s="110"/>
      <c r="L9" s="110"/>
      <c r="M9" s="110"/>
    </row>
    <row r="10" spans="1:15" ht="17.25" customHeight="1" x14ac:dyDescent="0.2">
      <c r="A10" s="386" t="s">
        <v>172</v>
      </c>
      <c r="B10" s="387"/>
      <c r="C10" s="387"/>
      <c r="D10" s="387"/>
      <c r="E10" s="111">
        <f t="shared" ref="E10:M10" si="0">SUM(E11,E19)</f>
        <v>49122</v>
      </c>
      <c r="F10" s="111">
        <f t="shared" si="0"/>
        <v>17031</v>
      </c>
      <c r="G10" s="111">
        <f t="shared" si="0"/>
        <v>3912</v>
      </c>
      <c r="H10" s="111">
        <f t="shared" si="0"/>
        <v>3370</v>
      </c>
      <c r="I10" s="111">
        <f t="shared" si="0"/>
        <v>472</v>
      </c>
      <c r="J10" s="111">
        <f t="shared" si="0"/>
        <v>879</v>
      </c>
      <c r="K10" s="111">
        <f t="shared" si="0"/>
        <v>2821</v>
      </c>
      <c r="L10" s="111">
        <f t="shared" si="0"/>
        <v>20468</v>
      </c>
      <c r="M10" s="111">
        <f t="shared" si="0"/>
        <v>169</v>
      </c>
    </row>
    <row r="11" spans="1:15" ht="23.25" customHeight="1" x14ac:dyDescent="0.2">
      <c r="A11" s="388" t="s">
        <v>123</v>
      </c>
      <c r="B11" s="375"/>
      <c r="C11" s="375"/>
      <c r="D11" s="375"/>
      <c r="E11" s="111">
        <f>SUM(E12,E18)</f>
        <v>13159</v>
      </c>
      <c r="F11" s="114">
        <f t="shared" ref="F11:M11" si="1">SUM(F12,F18)</f>
        <v>4459</v>
      </c>
      <c r="G11" s="114">
        <f t="shared" si="1"/>
        <v>1057</v>
      </c>
      <c r="H11" s="114">
        <f t="shared" si="1"/>
        <v>710</v>
      </c>
      <c r="I11" s="114">
        <f t="shared" si="1"/>
        <v>60</v>
      </c>
      <c r="J11" s="114">
        <f t="shared" si="1"/>
        <v>240</v>
      </c>
      <c r="K11" s="114">
        <f t="shared" si="1"/>
        <v>794</v>
      </c>
      <c r="L11" s="114">
        <f t="shared" si="1"/>
        <v>5799</v>
      </c>
      <c r="M11" s="114">
        <f t="shared" si="1"/>
        <v>40</v>
      </c>
      <c r="O11" s="115"/>
    </row>
    <row r="12" spans="1:15" ht="34.5" customHeight="1" x14ac:dyDescent="0.2">
      <c r="A12" s="383" t="s">
        <v>124</v>
      </c>
      <c r="B12" s="384"/>
      <c r="C12" s="384"/>
      <c r="D12" s="384"/>
      <c r="E12" s="304">
        <f t="shared" ref="E12:M12" si="2">SUM(E13:E17)</f>
        <v>12338</v>
      </c>
      <c r="F12" s="305">
        <f t="shared" si="2"/>
        <v>4262</v>
      </c>
      <c r="G12" s="305">
        <f t="shared" si="2"/>
        <v>922</v>
      </c>
      <c r="H12" s="305">
        <f t="shared" si="2"/>
        <v>671</v>
      </c>
      <c r="I12" s="305">
        <f t="shared" si="2"/>
        <v>59</v>
      </c>
      <c r="J12" s="305">
        <f t="shared" si="2"/>
        <v>224</v>
      </c>
      <c r="K12" s="305">
        <f t="shared" si="2"/>
        <v>747</v>
      </c>
      <c r="L12" s="305">
        <f t="shared" si="2"/>
        <v>5419</v>
      </c>
      <c r="M12" s="305">
        <f t="shared" si="2"/>
        <v>34</v>
      </c>
    </row>
    <row r="13" spans="1:15" ht="23.25" customHeight="1" x14ac:dyDescent="0.2">
      <c r="A13" s="389" t="s">
        <v>125</v>
      </c>
      <c r="B13" s="390"/>
      <c r="C13" s="390"/>
      <c r="D13" s="390"/>
      <c r="E13" s="304">
        <f t="shared" ref="E13:E18" si="3">SUM(F13:M13)</f>
        <v>4348</v>
      </c>
      <c r="F13" s="306">
        <v>741</v>
      </c>
      <c r="G13" s="306">
        <v>284</v>
      </c>
      <c r="H13" s="306">
        <v>285</v>
      </c>
      <c r="I13" s="306">
        <v>12</v>
      </c>
      <c r="J13" s="306">
        <v>39</v>
      </c>
      <c r="K13" s="306">
        <v>489</v>
      </c>
      <c r="L13" s="306">
        <v>2496</v>
      </c>
      <c r="M13" s="306">
        <v>2</v>
      </c>
    </row>
    <row r="14" spans="1:15" ht="28.5" customHeight="1" x14ac:dyDescent="0.2">
      <c r="A14" s="389" t="s">
        <v>126</v>
      </c>
      <c r="B14" s="390"/>
      <c r="C14" s="390"/>
      <c r="D14" s="390"/>
      <c r="E14" s="304">
        <f t="shared" si="3"/>
        <v>4672</v>
      </c>
      <c r="F14" s="306">
        <v>2036</v>
      </c>
      <c r="G14" s="306">
        <v>526</v>
      </c>
      <c r="H14" s="306">
        <v>348</v>
      </c>
      <c r="I14" s="306">
        <v>19</v>
      </c>
      <c r="J14" s="306">
        <v>101</v>
      </c>
      <c r="K14" s="306">
        <v>29</v>
      </c>
      <c r="L14" s="306">
        <v>1585</v>
      </c>
      <c r="M14" s="306">
        <v>28</v>
      </c>
    </row>
    <row r="15" spans="1:15" ht="17.25" customHeight="1" x14ac:dyDescent="0.2">
      <c r="A15" s="389" t="s">
        <v>129</v>
      </c>
      <c r="B15" s="390"/>
      <c r="C15" s="390"/>
      <c r="D15" s="390"/>
      <c r="E15" s="304">
        <f t="shared" si="3"/>
        <v>935</v>
      </c>
      <c r="F15" s="306">
        <v>245</v>
      </c>
      <c r="G15" s="306">
        <v>46</v>
      </c>
      <c r="H15" s="306">
        <v>38</v>
      </c>
      <c r="I15" s="306">
        <v>16</v>
      </c>
      <c r="J15" s="306">
        <v>39</v>
      </c>
      <c r="K15" s="306">
        <v>18</v>
      </c>
      <c r="L15" s="306">
        <v>533</v>
      </c>
      <c r="M15" s="306">
        <v>0</v>
      </c>
    </row>
    <row r="16" spans="1:15" ht="17.25" customHeight="1" x14ac:dyDescent="0.2">
      <c r="A16" s="389" t="s">
        <v>127</v>
      </c>
      <c r="B16" s="390"/>
      <c r="C16" s="390"/>
      <c r="D16" s="390"/>
      <c r="E16" s="304">
        <f t="shared" si="3"/>
        <v>1125</v>
      </c>
      <c r="F16" s="306">
        <v>695</v>
      </c>
      <c r="G16" s="306">
        <v>1</v>
      </c>
      <c r="H16" s="306">
        <v>0</v>
      </c>
      <c r="I16" s="306">
        <v>0</v>
      </c>
      <c r="J16" s="306">
        <v>21</v>
      </c>
      <c r="K16" s="306">
        <v>91</v>
      </c>
      <c r="L16" s="306">
        <v>317</v>
      </c>
      <c r="M16" s="306">
        <v>0</v>
      </c>
    </row>
    <row r="17" spans="1:17" ht="17.25" customHeight="1" x14ac:dyDescent="0.2">
      <c r="A17" s="392" t="s">
        <v>319</v>
      </c>
      <c r="B17" s="390"/>
      <c r="C17" s="390"/>
      <c r="D17" s="390"/>
      <c r="E17" s="304">
        <f t="shared" si="3"/>
        <v>1258</v>
      </c>
      <c r="F17" s="306">
        <v>545</v>
      </c>
      <c r="G17" s="306">
        <v>65</v>
      </c>
      <c r="H17" s="306">
        <v>0</v>
      </c>
      <c r="I17" s="306">
        <v>12</v>
      </c>
      <c r="J17" s="306">
        <v>24</v>
      </c>
      <c r="K17" s="306">
        <v>120</v>
      </c>
      <c r="L17" s="306">
        <v>488</v>
      </c>
      <c r="M17" s="306">
        <v>4</v>
      </c>
    </row>
    <row r="18" spans="1:17" ht="23.25" customHeight="1" x14ac:dyDescent="0.2">
      <c r="A18" s="383" t="s">
        <v>130</v>
      </c>
      <c r="B18" s="384"/>
      <c r="C18" s="384"/>
      <c r="D18" s="384"/>
      <c r="E18" s="304">
        <f t="shared" si="3"/>
        <v>821</v>
      </c>
      <c r="F18" s="306">
        <v>197</v>
      </c>
      <c r="G18" s="306">
        <v>135</v>
      </c>
      <c r="H18" s="306">
        <v>39</v>
      </c>
      <c r="I18" s="306">
        <v>1</v>
      </c>
      <c r="J18" s="306">
        <v>16</v>
      </c>
      <c r="K18" s="306">
        <v>47</v>
      </c>
      <c r="L18" s="306">
        <v>380</v>
      </c>
      <c r="M18" s="306">
        <v>6</v>
      </c>
    </row>
    <row r="19" spans="1:17" ht="23.25" customHeight="1" x14ac:dyDescent="0.2">
      <c r="A19" s="374" t="s">
        <v>222</v>
      </c>
      <c r="B19" s="375"/>
      <c r="C19" s="375"/>
      <c r="D19" s="375"/>
      <c r="E19" s="111">
        <f t="shared" ref="E19:M19" si="4">SUM(E20,E28:E30)</f>
        <v>35963</v>
      </c>
      <c r="F19" s="116">
        <f t="shared" si="4"/>
        <v>12572</v>
      </c>
      <c r="G19" s="116">
        <f t="shared" si="4"/>
        <v>2855</v>
      </c>
      <c r="H19" s="116">
        <f t="shared" si="4"/>
        <v>2660</v>
      </c>
      <c r="I19" s="116">
        <f t="shared" si="4"/>
        <v>412</v>
      </c>
      <c r="J19" s="116">
        <f t="shared" si="4"/>
        <v>639</v>
      </c>
      <c r="K19" s="116">
        <f t="shared" si="4"/>
        <v>2027</v>
      </c>
      <c r="L19" s="116">
        <f t="shared" si="4"/>
        <v>14669</v>
      </c>
      <c r="M19" s="116">
        <f t="shared" si="4"/>
        <v>129</v>
      </c>
    </row>
    <row r="20" spans="1:17" s="118" customFormat="1" ht="23.25" customHeight="1" x14ac:dyDescent="0.2">
      <c r="A20" s="370" t="s">
        <v>131</v>
      </c>
      <c r="B20" s="371"/>
      <c r="C20" s="371"/>
      <c r="D20" s="371"/>
      <c r="E20" s="304">
        <f t="shared" ref="E20:M20" si="5">SUM(E21,E27)</f>
        <v>19677</v>
      </c>
      <c r="F20" s="307">
        <f t="shared" si="5"/>
        <v>6266</v>
      </c>
      <c r="G20" s="307">
        <f t="shared" si="5"/>
        <v>1398</v>
      </c>
      <c r="H20" s="307">
        <f t="shared" si="5"/>
        <v>1147</v>
      </c>
      <c r="I20" s="307">
        <f t="shared" si="5"/>
        <v>137</v>
      </c>
      <c r="J20" s="307">
        <f t="shared" si="5"/>
        <v>288</v>
      </c>
      <c r="K20" s="307">
        <f t="shared" si="5"/>
        <v>1506</v>
      </c>
      <c r="L20" s="307">
        <f t="shared" si="5"/>
        <v>8896</v>
      </c>
      <c r="M20" s="307">
        <f t="shared" si="5"/>
        <v>39</v>
      </c>
    </row>
    <row r="21" spans="1:17" s="118" customFormat="1" ht="23.25" customHeight="1" x14ac:dyDescent="0.2">
      <c r="A21" s="373" t="s">
        <v>132</v>
      </c>
      <c r="B21" s="369"/>
      <c r="C21" s="369"/>
      <c r="D21" s="369"/>
      <c r="E21" s="304">
        <f t="shared" ref="E21:M21" si="6">SUM(E22:E26)</f>
        <v>16751</v>
      </c>
      <c r="F21" s="307">
        <f t="shared" si="6"/>
        <v>5238</v>
      </c>
      <c r="G21" s="307">
        <f t="shared" si="6"/>
        <v>1161</v>
      </c>
      <c r="H21" s="307">
        <f t="shared" si="6"/>
        <v>808</v>
      </c>
      <c r="I21" s="307">
        <f t="shared" si="6"/>
        <v>91</v>
      </c>
      <c r="J21" s="307">
        <f t="shared" si="6"/>
        <v>260</v>
      </c>
      <c r="K21" s="307">
        <f t="shared" si="6"/>
        <v>1494</v>
      </c>
      <c r="L21" s="307">
        <f t="shared" si="6"/>
        <v>7660</v>
      </c>
      <c r="M21" s="307">
        <f t="shared" si="6"/>
        <v>39</v>
      </c>
    </row>
    <row r="22" spans="1:17" s="118" customFormat="1" ht="23.25" customHeight="1" x14ac:dyDescent="0.2">
      <c r="A22" s="366" t="s">
        <v>133</v>
      </c>
      <c r="B22" s="367"/>
      <c r="C22" s="367"/>
      <c r="D22" s="367"/>
      <c r="E22" s="304">
        <f t="shared" ref="E22:E27" si="7">SUM(F22:M22)</f>
        <v>7420</v>
      </c>
      <c r="F22" s="307">
        <v>1793</v>
      </c>
      <c r="G22" s="307">
        <v>453</v>
      </c>
      <c r="H22" s="307">
        <v>307</v>
      </c>
      <c r="I22" s="307">
        <v>35</v>
      </c>
      <c r="J22" s="307">
        <v>58</v>
      </c>
      <c r="K22" s="307">
        <v>1320</v>
      </c>
      <c r="L22" s="307">
        <v>3447</v>
      </c>
      <c r="M22" s="307">
        <v>7</v>
      </c>
      <c r="Q22" s="102"/>
    </row>
    <row r="23" spans="1:17" s="118" customFormat="1" ht="17.25" customHeight="1" x14ac:dyDescent="0.2">
      <c r="A23" s="366" t="s">
        <v>134</v>
      </c>
      <c r="B23" s="367"/>
      <c r="C23" s="367"/>
      <c r="D23" s="367"/>
      <c r="E23" s="304">
        <f t="shared" si="7"/>
        <v>6676</v>
      </c>
      <c r="F23" s="307">
        <v>2356</v>
      </c>
      <c r="G23" s="307">
        <v>458</v>
      </c>
      <c r="H23" s="307">
        <v>343</v>
      </c>
      <c r="I23" s="307">
        <v>25</v>
      </c>
      <c r="J23" s="307">
        <v>135</v>
      </c>
      <c r="K23" s="307">
        <v>74</v>
      </c>
      <c r="L23" s="307">
        <v>3258</v>
      </c>
      <c r="M23" s="307">
        <v>27</v>
      </c>
      <c r="Q23" s="102"/>
    </row>
    <row r="24" spans="1:17" s="118" customFormat="1" ht="17.25" customHeight="1" x14ac:dyDescent="0.2">
      <c r="A24" s="366" t="s">
        <v>135</v>
      </c>
      <c r="B24" s="367"/>
      <c r="C24" s="367"/>
      <c r="D24" s="367"/>
      <c r="E24" s="304">
        <f t="shared" si="7"/>
        <v>1156</v>
      </c>
      <c r="F24" s="307">
        <v>569</v>
      </c>
      <c r="G24" s="307">
        <v>163</v>
      </c>
      <c r="H24" s="307">
        <v>128</v>
      </c>
      <c r="I24" s="307">
        <v>14</v>
      </c>
      <c r="J24" s="307">
        <v>49</v>
      </c>
      <c r="K24" s="307">
        <v>0</v>
      </c>
      <c r="L24" s="307">
        <v>231</v>
      </c>
      <c r="M24" s="307">
        <v>2</v>
      </c>
      <c r="Q24" s="102"/>
    </row>
    <row r="25" spans="1:17" s="118" customFormat="1" ht="17.25" customHeight="1" x14ac:dyDescent="0.2">
      <c r="A25" s="372" t="s">
        <v>128</v>
      </c>
      <c r="B25" s="367"/>
      <c r="C25" s="367"/>
      <c r="D25" s="367"/>
      <c r="E25" s="304">
        <f t="shared" si="7"/>
        <v>892</v>
      </c>
      <c r="F25" s="307">
        <v>279</v>
      </c>
      <c r="G25" s="307">
        <v>4</v>
      </c>
      <c r="H25" s="307">
        <v>0</v>
      </c>
      <c r="I25" s="307">
        <v>0</v>
      </c>
      <c r="J25" s="307">
        <v>18</v>
      </c>
      <c r="K25" s="307">
        <v>96</v>
      </c>
      <c r="L25" s="307">
        <v>493</v>
      </c>
      <c r="M25" s="307">
        <v>2</v>
      </c>
      <c r="Q25" s="102"/>
    </row>
    <row r="26" spans="1:17" s="118" customFormat="1" ht="17.25" customHeight="1" x14ac:dyDescent="0.2">
      <c r="A26" s="366" t="s">
        <v>147</v>
      </c>
      <c r="B26" s="367"/>
      <c r="C26" s="367"/>
      <c r="D26" s="367"/>
      <c r="E26" s="304">
        <f t="shared" si="7"/>
        <v>607</v>
      </c>
      <c r="F26" s="307">
        <v>241</v>
      </c>
      <c r="G26" s="307">
        <v>83</v>
      </c>
      <c r="H26" s="307">
        <v>30</v>
      </c>
      <c r="I26" s="307">
        <v>17</v>
      </c>
      <c r="J26" s="307">
        <v>0</v>
      </c>
      <c r="K26" s="307">
        <v>4</v>
      </c>
      <c r="L26" s="307">
        <v>231</v>
      </c>
      <c r="M26" s="307">
        <v>1</v>
      </c>
      <c r="Q26" s="102"/>
    </row>
    <row r="27" spans="1:17" s="118" customFormat="1" ht="28.5" customHeight="1" x14ac:dyDescent="0.2">
      <c r="A27" s="368" t="s">
        <v>255</v>
      </c>
      <c r="B27" s="369"/>
      <c r="C27" s="369"/>
      <c r="D27" s="369"/>
      <c r="E27" s="304">
        <f t="shared" si="7"/>
        <v>2926</v>
      </c>
      <c r="F27" s="307">
        <v>1028</v>
      </c>
      <c r="G27" s="307">
        <v>237</v>
      </c>
      <c r="H27" s="307">
        <v>339</v>
      </c>
      <c r="I27" s="307">
        <v>46</v>
      </c>
      <c r="J27" s="307">
        <v>28</v>
      </c>
      <c r="K27" s="307">
        <v>12</v>
      </c>
      <c r="L27" s="307">
        <v>1236</v>
      </c>
      <c r="M27" s="307">
        <v>0</v>
      </c>
      <c r="Q27" s="102"/>
    </row>
    <row r="28" spans="1:17" s="118" customFormat="1" ht="57" customHeight="1" x14ac:dyDescent="0.2">
      <c r="A28" s="378" t="s">
        <v>318</v>
      </c>
      <c r="B28" s="379"/>
      <c r="C28" s="379"/>
      <c r="D28" s="379"/>
      <c r="E28" s="304">
        <f>SUM(F28:M28)</f>
        <v>3245</v>
      </c>
      <c r="F28" s="307">
        <v>1163</v>
      </c>
      <c r="G28" s="307">
        <v>237</v>
      </c>
      <c r="H28" s="307">
        <v>135</v>
      </c>
      <c r="I28" s="307">
        <v>46</v>
      </c>
      <c r="J28" s="307">
        <v>74</v>
      </c>
      <c r="K28" s="307">
        <v>50</v>
      </c>
      <c r="L28" s="307">
        <v>1515</v>
      </c>
      <c r="M28" s="307">
        <v>25</v>
      </c>
      <c r="Q28" s="102"/>
    </row>
    <row r="29" spans="1:17" s="118" customFormat="1" ht="17.25" customHeight="1" x14ac:dyDescent="0.2">
      <c r="A29" s="370" t="s">
        <v>136</v>
      </c>
      <c r="B29" s="371"/>
      <c r="C29" s="371"/>
      <c r="D29" s="371"/>
      <c r="E29" s="304">
        <f>SUM(F29:M29)</f>
        <v>6817</v>
      </c>
      <c r="F29" s="307">
        <v>2882</v>
      </c>
      <c r="G29" s="307">
        <v>934</v>
      </c>
      <c r="H29" s="307">
        <v>362</v>
      </c>
      <c r="I29" s="307">
        <v>76</v>
      </c>
      <c r="J29" s="307">
        <v>103</v>
      </c>
      <c r="K29" s="307">
        <v>148</v>
      </c>
      <c r="L29" s="307">
        <v>2297</v>
      </c>
      <c r="M29" s="307">
        <v>15</v>
      </c>
      <c r="Q29" s="102"/>
    </row>
    <row r="30" spans="1:17" s="118" customFormat="1" ht="17.25" customHeight="1" x14ac:dyDescent="0.2">
      <c r="A30" s="376" t="s">
        <v>317</v>
      </c>
      <c r="B30" s="371"/>
      <c r="C30" s="371"/>
      <c r="D30" s="371"/>
      <c r="E30" s="304">
        <f>SUM(F30:M30)</f>
        <v>6224</v>
      </c>
      <c r="F30" s="307">
        <v>2261</v>
      </c>
      <c r="G30" s="307">
        <v>286</v>
      </c>
      <c r="H30" s="307">
        <v>1016</v>
      </c>
      <c r="I30" s="307">
        <v>153</v>
      </c>
      <c r="J30" s="307">
        <v>174</v>
      </c>
      <c r="K30" s="307">
        <v>323</v>
      </c>
      <c r="L30" s="307">
        <v>1961</v>
      </c>
      <c r="M30" s="307">
        <v>50</v>
      </c>
      <c r="Q30" s="102"/>
    </row>
    <row r="31" spans="1:17" ht="17.25" customHeight="1" x14ac:dyDescent="0.2">
      <c r="A31" s="377"/>
      <c r="B31" s="377"/>
      <c r="C31" s="377"/>
      <c r="D31" s="377"/>
      <c r="E31" s="108"/>
      <c r="F31" s="108"/>
      <c r="G31" s="108"/>
      <c r="H31" s="108"/>
      <c r="I31" s="119"/>
      <c r="J31" s="119"/>
      <c r="K31" s="119"/>
      <c r="L31" s="119"/>
      <c r="M31" s="119"/>
    </row>
    <row r="32" spans="1:17" ht="11.25" customHeight="1" x14ac:dyDescent="0.2">
      <c r="A32" s="113"/>
      <c r="B32" s="113"/>
      <c r="C32" s="113"/>
      <c r="D32" s="113"/>
      <c r="F32" s="113"/>
      <c r="G32" s="113"/>
      <c r="H32" s="113"/>
      <c r="I32" s="113"/>
      <c r="J32" s="113"/>
      <c r="K32" s="113"/>
      <c r="L32" s="113"/>
      <c r="M32" s="72"/>
    </row>
    <row r="33" spans="1:13" ht="11.25" customHeight="1" x14ac:dyDescent="0.2">
      <c r="A33" s="117" t="s">
        <v>154</v>
      </c>
      <c r="B33" s="117"/>
      <c r="C33" s="117"/>
      <c r="D33" s="365" t="s">
        <v>316</v>
      </c>
      <c r="E33" s="365"/>
      <c r="F33" s="365"/>
      <c r="G33" s="365"/>
      <c r="H33" s="365"/>
      <c r="I33" s="365"/>
      <c r="J33" s="365"/>
      <c r="K33" s="365"/>
      <c r="L33" s="365"/>
      <c r="M33" s="365"/>
    </row>
    <row r="34" spans="1:13" ht="11.25" customHeight="1" x14ac:dyDescent="0.2">
      <c r="A34" s="117" t="s">
        <v>155</v>
      </c>
      <c r="B34" s="33"/>
      <c r="C34" s="33"/>
      <c r="D34" s="361" t="s">
        <v>752</v>
      </c>
      <c r="E34" s="361"/>
      <c r="F34" s="361"/>
      <c r="G34" s="361"/>
      <c r="H34" s="361"/>
      <c r="I34" s="361"/>
      <c r="J34" s="361"/>
      <c r="K34" s="361"/>
      <c r="L34" s="361"/>
      <c r="M34" s="361"/>
    </row>
    <row r="35" spans="1:13" ht="11.25" customHeight="1" x14ac:dyDescent="0.2">
      <c r="A35" s="113"/>
      <c r="B35" s="33"/>
      <c r="C35" s="33"/>
      <c r="D35" s="361"/>
      <c r="E35" s="361"/>
      <c r="F35" s="361"/>
      <c r="G35" s="361"/>
      <c r="H35" s="361"/>
      <c r="I35" s="361"/>
      <c r="J35" s="361"/>
      <c r="K35" s="361"/>
      <c r="L35" s="361"/>
      <c r="M35" s="361"/>
    </row>
    <row r="36" spans="1:13" ht="11.25" customHeight="1" x14ac:dyDescent="0.2">
      <c r="A36" s="113"/>
      <c r="B36" s="33"/>
      <c r="C36" s="33"/>
      <c r="D36" s="361"/>
      <c r="E36" s="361"/>
      <c r="F36" s="361"/>
      <c r="G36" s="361"/>
      <c r="H36" s="361"/>
      <c r="I36" s="361"/>
      <c r="J36" s="361"/>
      <c r="K36" s="361"/>
      <c r="L36" s="361"/>
      <c r="M36" s="361"/>
    </row>
    <row r="37" spans="1:13" x14ac:dyDescent="0.2">
      <c r="A37" s="117" t="s">
        <v>156</v>
      </c>
      <c r="B37" s="33"/>
      <c r="C37" s="71"/>
      <c r="D37" s="362" t="s">
        <v>751</v>
      </c>
      <c r="E37" s="362"/>
      <c r="F37" s="362"/>
      <c r="G37" s="362"/>
      <c r="H37" s="362"/>
      <c r="I37" s="362"/>
      <c r="J37" s="362"/>
      <c r="K37" s="362"/>
      <c r="L37" s="362"/>
      <c r="M37" s="362"/>
    </row>
    <row r="38" spans="1:13" x14ac:dyDescent="0.2">
      <c r="A38" s="112" t="s">
        <v>144</v>
      </c>
      <c r="B38" s="113"/>
      <c r="C38" s="113"/>
      <c r="D38" s="351" t="s">
        <v>721</v>
      </c>
      <c r="E38" s="351"/>
      <c r="F38" s="351"/>
      <c r="G38" s="351"/>
      <c r="H38" s="351"/>
      <c r="I38" s="351"/>
      <c r="J38" s="351"/>
      <c r="K38" s="351"/>
      <c r="L38" s="351"/>
      <c r="M38" s="351"/>
    </row>
    <row r="39" spans="1:13" x14ac:dyDescent="0.2">
      <c r="A39" s="112"/>
      <c r="B39" s="113"/>
      <c r="C39" s="113"/>
      <c r="D39" s="351"/>
      <c r="E39" s="351"/>
      <c r="F39" s="351"/>
      <c r="G39" s="351"/>
      <c r="H39" s="351"/>
      <c r="I39" s="351"/>
      <c r="J39" s="351"/>
      <c r="K39" s="351"/>
      <c r="L39" s="351"/>
      <c r="M39" s="351"/>
    </row>
    <row r="40" spans="1:13" ht="11.25" customHeight="1" x14ac:dyDescent="0.2">
      <c r="A40" s="112"/>
      <c r="B40" s="113"/>
      <c r="C40" s="113"/>
      <c r="D40" s="350" t="s">
        <v>720</v>
      </c>
      <c r="E40" s="351"/>
      <c r="F40" s="351"/>
      <c r="G40" s="351"/>
      <c r="H40" s="351"/>
      <c r="I40" s="351"/>
      <c r="J40" s="351"/>
      <c r="K40" s="351"/>
      <c r="L40" s="351"/>
      <c r="M40" s="351"/>
    </row>
    <row r="41" spans="1:13" x14ac:dyDescent="0.2">
      <c r="A41" s="112"/>
      <c r="B41" s="113"/>
      <c r="C41" s="113"/>
      <c r="D41" s="351"/>
      <c r="E41" s="351"/>
      <c r="F41" s="351"/>
      <c r="G41" s="351"/>
      <c r="H41" s="351"/>
      <c r="I41" s="351"/>
      <c r="J41" s="351"/>
      <c r="K41" s="351"/>
      <c r="L41" s="351"/>
      <c r="M41" s="351"/>
    </row>
    <row r="42" spans="1:13" ht="11.25" customHeight="1" x14ac:dyDescent="0.2">
      <c r="A42" s="112"/>
      <c r="B42" s="113"/>
      <c r="C42" s="113"/>
      <c r="D42" s="351" t="s">
        <v>719</v>
      </c>
      <c r="E42" s="351"/>
      <c r="F42" s="351"/>
      <c r="G42" s="351"/>
      <c r="H42" s="351"/>
      <c r="I42" s="351"/>
      <c r="J42" s="351"/>
      <c r="K42" s="351"/>
      <c r="L42" s="351"/>
      <c r="M42" s="351"/>
    </row>
    <row r="43" spans="1:13" x14ac:dyDescent="0.2">
      <c r="A43" s="112"/>
      <c r="B43" s="113"/>
      <c r="C43" s="113"/>
      <c r="D43" s="351"/>
      <c r="E43" s="351"/>
      <c r="F43" s="351"/>
      <c r="G43" s="351"/>
      <c r="H43" s="351"/>
      <c r="I43" s="351"/>
      <c r="J43" s="351"/>
      <c r="K43" s="351"/>
      <c r="L43" s="351"/>
      <c r="M43" s="351"/>
    </row>
    <row r="44" spans="1:13" x14ac:dyDescent="0.2">
      <c r="A44" s="112"/>
      <c r="B44" s="113"/>
      <c r="C44" s="113"/>
      <c r="D44" s="345" t="s">
        <v>718</v>
      </c>
      <c r="E44" s="381"/>
      <c r="F44" s="381"/>
      <c r="G44" s="381"/>
      <c r="H44" s="381"/>
      <c r="I44" s="381"/>
      <c r="J44" s="381"/>
      <c r="K44" s="381"/>
      <c r="L44" s="381"/>
      <c r="M44" s="381"/>
    </row>
    <row r="45" spans="1:13" x14ac:dyDescent="0.2">
      <c r="A45" s="112"/>
      <c r="B45" s="113"/>
      <c r="C45" s="113"/>
      <c r="D45" s="357" t="s">
        <v>717</v>
      </c>
      <c r="E45" s="382"/>
      <c r="F45" s="382"/>
      <c r="G45" s="382"/>
      <c r="H45" s="382"/>
      <c r="I45" s="382"/>
      <c r="J45" s="382"/>
      <c r="K45" s="382"/>
      <c r="L45" s="382"/>
      <c r="M45" s="382"/>
    </row>
    <row r="46" spans="1:13" x14ac:dyDescent="0.2">
      <c r="A46" s="112"/>
      <c r="B46" s="113"/>
      <c r="C46" s="113"/>
      <c r="D46" s="357" t="s">
        <v>716</v>
      </c>
      <c r="E46" s="357"/>
      <c r="F46" s="357"/>
      <c r="G46" s="357"/>
      <c r="H46" s="357"/>
      <c r="I46" s="357"/>
      <c r="J46" s="357"/>
      <c r="K46" s="357"/>
      <c r="L46" s="357"/>
      <c r="M46" s="357"/>
    </row>
    <row r="47" spans="1:13" x14ac:dyDescent="0.2">
      <c r="A47" s="112"/>
      <c r="B47" s="113"/>
      <c r="C47" s="113"/>
      <c r="D47" s="357" t="s">
        <v>715</v>
      </c>
      <c r="E47" s="357"/>
      <c r="F47" s="357"/>
      <c r="G47" s="357"/>
      <c r="H47" s="357"/>
      <c r="I47" s="357"/>
      <c r="J47" s="357"/>
      <c r="K47" s="357"/>
      <c r="L47" s="357"/>
      <c r="M47" s="357"/>
    </row>
    <row r="48" spans="1:13" x14ac:dyDescent="0.2">
      <c r="A48" s="112"/>
      <c r="B48" s="113"/>
      <c r="C48" s="113"/>
      <c r="D48" s="357" t="s">
        <v>714</v>
      </c>
      <c r="E48" s="357"/>
      <c r="F48" s="357"/>
      <c r="G48" s="357"/>
      <c r="H48" s="357"/>
      <c r="I48" s="357"/>
      <c r="J48" s="357"/>
      <c r="K48" s="357"/>
      <c r="L48" s="357"/>
      <c r="M48" s="357"/>
    </row>
    <row r="49" spans="1:13" s="46" customFormat="1" ht="11.25" customHeight="1" x14ac:dyDescent="0.2">
      <c r="A49" s="73"/>
      <c r="B49" s="71"/>
      <c r="C49" s="71"/>
      <c r="D49" s="363" t="s">
        <v>762</v>
      </c>
      <c r="E49" s="363"/>
      <c r="F49" s="363"/>
      <c r="G49" s="363"/>
      <c r="H49" s="364"/>
      <c r="I49" s="364"/>
      <c r="J49" s="364"/>
      <c r="K49" s="364"/>
      <c r="L49" s="364"/>
      <c r="M49" s="364"/>
    </row>
    <row r="50" spans="1:13" s="46" customFormat="1" x14ac:dyDescent="0.2">
      <c r="A50" s="71"/>
      <c r="B50" s="71"/>
      <c r="C50" s="71"/>
      <c r="D50" s="363"/>
      <c r="E50" s="363"/>
      <c r="F50" s="363"/>
      <c r="G50" s="363"/>
      <c r="H50" s="364"/>
      <c r="I50" s="364"/>
      <c r="J50" s="364"/>
      <c r="K50" s="364"/>
      <c r="L50" s="364"/>
      <c r="M50" s="364"/>
    </row>
    <row r="51" spans="1:13" s="46" customFormat="1" x14ac:dyDescent="0.2">
      <c r="A51" s="73"/>
      <c r="B51" s="71"/>
      <c r="C51" s="71"/>
      <c r="D51" s="357" t="s">
        <v>713</v>
      </c>
      <c r="E51" s="357"/>
      <c r="F51" s="357"/>
      <c r="G51" s="357"/>
      <c r="H51" s="380"/>
      <c r="I51" s="380"/>
      <c r="J51" s="380"/>
      <c r="K51" s="380"/>
      <c r="L51" s="380"/>
      <c r="M51" s="380"/>
    </row>
    <row r="52" spans="1:13" hidden="1" x14ac:dyDescent="0.2">
      <c r="A52" s="120" t="s">
        <v>153</v>
      </c>
    </row>
  </sheetData>
  <mergeCells count="39">
    <mergeCell ref="A18:D18"/>
    <mergeCell ref="A2:K2"/>
    <mergeCell ref="A3:K3"/>
    <mergeCell ref="A4:K4"/>
    <mergeCell ref="A10:D10"/>
    <mergeCell ref="A11:D11"/>
    <mergeCell ref="A13:D13"/>
    <mergeCell ref="A7:D7"/>
    <mergeCell ref="A14:D14"/>
    <mergeCell ref="A16:D16"/>
    <mergeCell ref="A15:D15"/>
    <mergeCell ref="A12:D12"/>
    <mergeCell ref="A17:D17"/>
    <mergeCell ref="D51:M51"/>
    <mergeCell ref="D44:M44"/>
    <mergeCell ref="D45:M45"/>
    <mergeCell ref="D46:M46"/>
    <mergeCell ref="D47:M47"/>
    <mergeCell ref="A19:D19"/>
    <mergeCell ref="A29:D29"/>
    <mergeCell ref="A30:D30"/>
    <mergeCell ref="A31:D31"/>
    <mergeCell ref="A28:D28"/>
    <mergeCell ref="D33:M33"/>
    <mergeCell ref="A22:D22"/>
    <mergeCell ref="A27:D27"/>
    <mergeCell ref="A20:D20"/>
    <mergeCell ref="A25:D25"/>
    <mergeCell ref="A23:D23"/>
    <mergeCell ref="A24:D24"/>
    <mergeCell ref="A21:D21"/>
    <mergeCell ref="A26:D26"/>
    <mergeCell ref="D34:M36"/>
    <mergeCell ref="D37:M37"/>
    <mergeCell ref="D48:M48"/>
    <mergeCell ref="D49:M50"/>
    <mergeCell ref="D38:M39"/>
    <mergeCell ref="D40:M41"/>
    <mergeCell ref="D42:M43"/>
  </mergeCells>
  <hyperlinks>
    <hyperlink ref="M2" location="Índice!A1" tooltip="Ir a Índice" display="Índice!A1"/>
  </hyperlinks>
  <pageMargins left="0.78740157480314965" right="0.59055118110236227" top="0.78125" bottom="0.86614173228346458" header="0" footer="0.39370078740157499"/>
  <pageSetup orientation="portrait" r:id="rId1"/>
  <headerFooter alignWithMargins="0">
    <oddHeader>&amp;L&amp;"Arial,Negrita"&amp;12&amp;K000080INEGI. Anuario estadístico y geográfico de Veracruz de Ignacio de la Llave 2014. 
Componente Salud</oddHeader>
    <oddFooter>&amp;R&amp;P/&amp;N</oddFooter>
  </headerFooter>
  <rowBreaks count="1" manualBreakCount="1">
    <brk id="29" max="12" man="1"/>
  </rowBreaks>
  <ignoredErrors>
    <ignoredError sqref="F19:M27 F12:M12 F28:M30 F18:I18 G13:J17 M13:M17 K18:M18"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R241"/>
  <sheetViews>
    <sheetView view="pageLayout" zoomScaleNormal="100" workbookViewId="0">
      <selection activeCell="E5" sqref="E5"/>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16" style="46" customWidth="1"/>
    <col min="5" max="5" width="11.1640625" style="47" customWidth="1"/>
    <col min="6" max="6" width="7.6640625" style="46" customWidth="1"/>
    <col min="7" max="7" width="8" style="46" customWidth="1"/>
    <col min="8" max="8" width="8.6640625" style="46" customWidth="1"/>
    <col min="9" max="9" width="2.33203125" style="46" hidden="1" customWidth="1"/>
    <col min="10" max="10" width="10.1640625" style="46" customWidth="1"/>
    <col min="11" max="11" width="9.33203125" style="46" customWidth="1"/>
    <col min="12" max="12" width="10.83203125" style="46" customWidth="1"/>
    <col min="13" max="13" width="9.5" style="46" customWidth="1"/>
    <col min="14" max="14" width="14.83203125" style="46" customWidth="1"/>
    <col min="15" max="16384" width="0" style="46" hidden="1"/>
  </cols>
  <sheetData>
    <row r="1" spans="1:16" ht="7.5" customHeight="1" x14ac:dyDescent="0.2"/>
    <row r="2" spans="1:16" ht="12.75" customHeight="1" x14ac:dyDescent="0.2">
      <c r="A2" s="328" t="s">
        <v>303</v>
      </c>
      <c r="B2" s="328"/>
      <c r="C2" s="328"/>
      <c r="D2" s="328"/>
      <c r="E2" s="328"/>
      <c r="F2" s="328"/>
      <c r="G2" s="328"/>
      <c r="H2" s="328"/>
      <c r="I2" s="328"/>
      <c r="J2" s="328"/>
      <c r="K2" s="328"/>
      <c r="L2" s="328"/>
      <c r="M2" s="328"/>
      <c r="N2" s="41" t="s">
        <v>152</v>
      </c>
      <c r="O2" s="46" t="s">
        <v>153</v>
      </c>
      <c r="P2" s="1"/>
    </row>
    <row r="3" spans="1:16" ht="12.75" customHeight="1" x14ac:dyDescent="0.2">
      <c r="A3" s="328" t="s">
        <v>860</v>
      </c>
      <c r="B3" s="328"/>
      <c r="C3" s="328"/>
      <c r="D3" s="328"/>
      <c r="E3" s="328"/>
      <c r="F3" s="328"/>
      <c r="G3" s="328"/>
      <c r="H3" s="328"/>
      <c r="I3" s="328"/>
      <c r="J3" s="328"/>
      <c r="K3" s="328"/>
      <c r="L3" s="328"/>
      <c r="M3" s="328"/>
      <c r="N3" s="121"/>
      <c r="P3" s="1"/>
    </row>
    <row r="4" spans="1:16" ht="12.75" customHeight="1" x14ac:dyDescent="0.2">
      <c r="A4" s="328" t="s">
        <v>859</v>
      </c>
      <c r="B4" s="328"/>
      <c r="C4" s="328"/>
      <c r="D4" s="328"/>
      <c r="E4" s="328"/>
      <c r="F4" s="328"/>
      <c r="G4" s="328"/>
      <c r="H4" s="328"/>
      <c r="I4" s="328"/>
      <c r="J4" s="328"/>
      <c r="K4" s="328"/>
      <c r="L4" s="328"/>
      <c r="M4" s="328"/>
      <c r="N4" s="121"/>
      <c r="P4" s="2"/>
    </row>
    <row r="5" spans="1:16" x14ac:dyDescent="0.2">
      <c r="A5" s="52"/>
      <c r="B5" s="52"/>
      <c r="C5" s="52"/>
      <c r="D5" s="52"/>
      <c r="E5" s="53"/>
      <c r="F5" s="53"/>
      <c r="G5" s="53"/>
      <c r="H5" s="53"/>
      <c r="I5" s="53"/>
      <c r="J5" s="52"/>
      <c r="K5" s="52"/>
      <c r="L5" s="52"/>
      <c r="M5" s="52"/>
      <c r="N5" s="52"/>
    </row>
    <row r="6" spans="1:16" ht="1.5" customHeight="1" x14ac:dyDescent="0.2"/>
    <row r="7" spans="1:16" ht="33.75" x14ac:dyDescent="0.2">
      <c r="A7" s="330" t="s">
        <v>150</v>
      </c>
      <c r="B7" s="330"/>
      <c r="C7" s="330"/>
      <c r="D7" s="330"/>
      <c r="E7" s="308" t="s">
        <v>172</v>
      </c>
      <c r="F7" s="309" t="s">
        <v>158</v>
      </c>
      <c r="G7" s="309" t="s">
        <v>159</v>
      </c>
      <c r="H7" s="294" t="s">
        <v>861</v>
      </c>
      <c r="I7" s="310"/>
      <c r="J7" s="309" t="s">
        <v>160</v>
      </c>
      <c r="K7" s="294" t="s">
        <v>725</v>
      </c>
      <c r="L7" s="311" t="s">
        <v>724</v>
      </c>
      <c r="M7" s="294" t="s">
        <v>723</v>
      </c>
      <c r="N7" s="295" t="s">
        <v>722</v>
      </c>
    </row>
    <row r="8" spans="1:16" ht="1.5" customHeight="1" x14ac:dyDescent="0.2">
      <c r="A8" s="54"/>
      <c r="B8" s="54"/>
      <c r="C8" s="54"/>
      <c r="D8" s="54"/>
      <c r="E8" s="61"/>
      <c r="F8" s="61"/>
      <c r="G8" s="61"/>
      <c r="H8" s="61"/>
      <c r="I8" s="61"/>
      <c r="J8" s="54"/>
      <c r="K8" s="54"/>
      <c r="L8" s="61"/>
      <c r="M8" s="61"/>
      <c r="N8" s="61"/>
    </row>
    <row r="9" spans="1:16" ht="11.25" customHeight="1" x14ac:dyDescent="0.2">
      <c r="A9" s="62"/>
      <c r="B9" s="62"/>
      <c r="C9" s="62"/>
      <c r="D9" s="62"/>
      <c r="E9" s="63"/>
      <c r="F9" s="63"/>
      <c r="G9" s="63"/>
      <c r="H9" s="63"/>
      <c r="I9" s="63"/>
      <c r="J9" s="62"/>
      <c r="K9" s="62"/>
      <c r="L9" s="63"/>
      <c r="M9" s="63"/>
      <c r="N9" s="63"/>
    </row>
    <row r="10" spans="1:16" ht="12" customHeight="1" x14ac:dyDescent="0.2">
      <c r="A10" s="332" t="s">
        <v>141</v>
      </c>
      <c r="B10" s="333"/>
      <c r="C10" s="333"/>
      <c r="D10" s="333"/>
      <c r="E10" s="80">
        <f t="shared" ref="E10:E41" si="0">SUM(F10:N10)</f>
        <v>13159</v>
      </c>
      <c r="F10" s="65">
        <f>SUM(F11:F222)</f>
        <v>4459</v>
      </c>
      <c r="G10" s="65">
        <f>SUM(G11:G222)</f>
        <v>1057</v>
      </c>
      <c r="H10" s="65">
        <f>SUM(H11:H222)</f>
        <v>710</v>
      </c>
      <c r="I10" s="122"/>
      <c r="J10" s="65">
        <f>SUM(J11:J222)</f>
        <v>60</v>
      </c>
      <c r="K10" s="65">
        <f>SUM(K11:K222)</f>
        <v>240</v>
      </c>
      <c r="L10" s="65">
        <f>SUM(L11:L222)</f>
        <v>794</v>
      </c>
      <c r="M10" s="65">
        <f>SUM(M11:M222)</f>
        <v>5799</v>
      </c>
      <c r="N10" s="65">
        <f>SUM(N11:N222)</f>
        <v>40</v>
      </c>
    </row>
    <row r="11" spans="1:16" ht="23.25" customHeight="1" x14ac:dyDescent="0.2">
      <c r="A11" s="348" t="s">
        <v>407</v>
      </c>
      <c r="B11" s="348"/>
      <c r="C11" s="348"/>
      <c r="D11" s="348"/>
      <c r="E11" s="80">
        <f t="shared" si="0"/>
        <v>7</v>
      </c>
      <c r="F11" s="67">
        <v>0</v>
      </c>
      <c r="G11" s="67">
        <v>0</v>
      </c>
      <c r="H11" s="67">
        <v>0</v>
      </c>
      <c r="I11" s="67"/>
      <c r="J11" s="67">
        <v>0</v>
      </c>
      <c r="K11" s="67">
        <v>0</v>
      </c>
      <c r="L11" s="67">
        <v>0</v>
      </c>
      <c r="M11" s="67">
        <v>7</v>
      </c>
      <c r="N11" s="67">
        <v>0</v>
      </c>
    </row>
    <row r="12" spans="1:16" ht="11.25" customHeight="1" x14ac:dyDescent="0.2">
      <c r="A12" s="348" t="s">
        <v>408</v>
      </c>
      <c r="B12" s="348"/>
      <c r="C12" s="348"/>
      <c r="D12" s="348"/>
      <c r="E12" s="298">
        <f t="shared" si="0"/>
        <v>2</v>
      </c>
      <c r="F12" s="297">
        <v>0</v>
      </c>
      <c r="G12" s="297">
        <v>0</v>
      </c>
      <c r="H12" s="297">
        <v>0</v>
      </c>
      <c r="I12" s="297"/>
      <c r="J12" s="297">
        <v>0</v>
      </c>
      <c r="K12" s="297">
        <v>0</v>
      </c>
      <c r="L12" s="297">
        <v>0</v>
      </c>
      <c r="M12" s="297">
        <v>2</v>
      </c>
      <c r="N12" s="297">
        <v>0</v>
      </c>
    </row>
    <row r="13" spans="1:16" ht="11.25" customHeight="1" x14ac:dyDescent="0.2">
      <c r="A13" s="348" t="s">
        <v>409</v>
      </c>
      <c r="B13" s="348"/>
      <c r="C13" s="348"/>
      <c r="D13" s="348"/>
      <c r="E13" s="298">
        <f t="shared" si="0"/>
        <v>64</v>
      </c>
      <c r="F13" s="297">
        <v>17</v>
      </c>
      <c r="G13" s="297">
        <v>11</v>
      </c>
      <c r="H13" s="297">
        <v>0</v>
      </c>
      <c r="I13" s="297"/>
      <c r="J13" s="297">
        <v>0</v>
      </c>
      <c r="K13" s="297">
        <v>0</v>
      </c>
      <c r="L13" s="297">
        <v>4</v>
      </c>
      <c r="M13" s="297">
        <v>32</v>
      </c>
      <c r="N13" s="297">
        <v>0</v>
      </c>
    </row>
    <row r="14" spans="1:16" ht="11.25" customHeight="1" x14ac:dyDescent="0.2">
      <c r="A14" s="348" t="s">
        <v>410</v>
      </c>
      <c r="B14" s="348"/>
      <c r="C14" s="348"/>
      <c r="D14" s="348"/>
      <c r="E14" s="298">
        <f t="shared" si="0"/>
        <v>18</v>
      </c>
      <c r="F14" s="297">
        <v>2</v>
      </c>
      <c r="G14" s="297">
        <v>0</v>
      </c>
      <c r="H14" s="297">
        <v>0</v>
      </c>
      <c r="I14" s="297"/>
      <c r="J14" s="297">
        <v>0</v>
      </c>
      <c r="K14" s="297">
        <v>0</v>
      </c>
      <c r="L14" s="297">
        <v>7</v>
      </c>
      <c r="M14" s="297">
        <v>9</v>
      </c>
      <c r="N14" s="297">
        <v>0</v>
      </c>
    </row>
    <row r="15" spans="1:16" ht="11.25" customHeight="1" x14ac:dyDescent="0.2">
      <c r="A15" s="348" t="s">
        <v>411</v>
      </c>
      <c r="B15" s="348"/>
      <c r="C15" s="348"/>
      <c r="D15" s="348"/>
      <c r="E15" s="298">
        <f t="shared" si="0"/>
        <v>7</v>
      </c>
      <c r="F15" s="297">
        <v>3</v>
      </c>
      <c r="G15" s="297">
        <v>0</v>
      </c>
      <c r="H15" s="297">
        <v>0</v>
      </c>
      <c r="I15" s="297"/>
      <c r="J15" s="297">
        <v>0</v>
      </c>
      <c r="K15" s="297">
        <v>0</v>
      </c>
      <c r="L15" s="297">
        <v>0</v>
      </c>
      <c r="M15" s="297">
        <v>4</v>
      </c>
      <c r="N15" s="297">
        <v>0</v>
      </c>
    </row>
    <row r="16" spans="1:16" ht="11.25" customHeight="1" x14ac:dyDescent="0.2">
      <c r="A16" s="348" t="s">
        <v>412</v>
      </c>
      <c r="B16" s="348"/>
      <c r="C16" s="348"/>
      <c r="D16" s="348"/>
      <c r="E16" s="298">
        <f t="shared" si="0"/>
        <v>10</v>
      </c>
      <c r="F16" s="297">
        <v>0</v>
      </c>
      <c r="G16" s="297">
        <v>0</v>
      </c>
      <c r="H16" s="297">
        <v>0</v>
      </c>
      <c r="I16" s="297"/>
      <c r="J16" s="297">
        <v>0</v>
      </c>
      <c r="K16" s="297">
        <v>0</v>
      </c>
      <c r="L16" s="297">
        <v>2</v>
      </c>
      <c r="M16" s="297">
        <v>8</v>
      </c>
      <c r="N16" s="297">
        <v>0</v>
      </c>
    </row>
    <row r="17" spans="1:14" ht="11.25" customHeight="1" x14ac:dyDescent="0.2">
      <c r="A17" s="348" t="s">
        <v>413</v>
      </c>
      <c r="B17" s="348"/>
      <c r="C17" s="348"/>
      <c r="D17" s="348"/>
      <c r="E17" s="298">
        <f t="shared" si="0"/>
        <v>74</v>
      </c>
      <c r="F17" s="297">
        <v>7</v>
      </c>
      <c r="G17" s="297">
        <v>1</v>
      </c>
      <c r="H17" s="297">
        <v>48</v>
      </c>
      <c r="I17" s="297"/>
      <c r="J17" s="297">
        <v>0</v>
      </c>
      <c r="K17" s="297">
        <v>0</v>
      </c>
      <c r="L17" s="297">
        <v>3</v>
      </c>
      <c r="M17" s="297">
        <v>15</v>
      </c>
      <c r="N17" s="297">
        <v>0</v>
      </c>
    </row>
    <row r="18" spans="1:14" ht="11.25" customHeight="1" x14ac:dyDescent="0.2">
      <c r="A18" s="348" t="s">
        <v>414</v>
      </c>
      <c r="B18" s="348"/>
      <c r="C18" s="348"/>
      <c r="D18" s="348"/>
      <c r="E18" s="298">
        <f t="shared" si="0"/>
        <v>77</v>
      </c>
      <c r="F18" s="297">
        <v>9</v>
      </c>
      <c r="G18" s="297">
        <v>1</v>
      </c>
      <c r="H18" s="297">
        <v>0</v>
      </c>
      <c r="I18" s="297"/>
      <c r="J18" s="297">
        <v>0</v>
      </c>
      <c r="K18" s="297">
        <v>0</v>
      </c>
      <c r="L18" s="297">
        <v>8</v>
      </c>
      <c r="M18" s="297">
        <v>59</v>
      </c>
      <c r="N18" s="297">
        <v>0</v>
      </c>
    </row>
    <row r="19" spans="1:14" ht="11.25" customHeight="1" x14ac:dyDescent="0.2">
      <c r="A19" s="348" t="s">
        <v>415</v>
      </c>
      <c r="B19" s="348"/>
      <c r="C19" s="348"/>
      <c r="D19" s="348"/>
      <c r="E19" s="298">
        <f t="shared" si="0"/>
        <v>5</v>
      </c>
      <c r="F19" s="297">
        <v>0</v>
      </c>
      <c r="G19" s="297">
        <v>0</v>
      </c>
      <c r="H19" s="297">
        <v>0</v>
      </c>
      <c r="I19" s="297"/>
      <c r="J19" s="297">
        <v>0</v>
      </c>
      <c r="K19" s="297">
        <v>0</v>
      </c>
      <c r="L19" s="297">
        <v>2</v>
      </c>
      <c r="M19" s="297">
        <v>3</v>
      </c>
      <c r="N19" s="297">
        <v>0</v>
      </c>
    </row>
    <row r="20" spans="1:14" ht="22.5" customHeight="1" x14ac:dyDescent="0.2">
      <c r="A20" s="347" t="s">
        <v>416</v>
      </c>
      <c r="B20" s="348"/>
      <c r="C20" s="348"/>
      <c r="D20" s="348"/>
      <c r="E20" s="298">
        <f t="shared" si="0"/>
        <v>39</v>
      </c>
      <c r="F20" s="297">
        <v>12</v>
      </c>
      <c r="G20" s="297">
        <v>0</v>
      </c>
      <c r="H20" s="297">
        <v>0</v>
      </c>
      <c r="I20" s="297"/>
      <c r="J20" s="297">
        <v>0</v>
      </c>
      <c r="K20" s="297">
        <v>0</v>
      </c>
      <c r="L20" s="297">
        <v>7</v>
      </c>
      <c r="M20" s="297">
        <v>20</v>
      </c>
      <c r="N20" s="297">
        <v>0</v>
      </c>
    </row>
    <row r="21" spans="1:14" ht="11.25" customHeight="1" x14ac:dyDescent="0.2">
      <c r="A21" s="348" t="s">
        <v>417</v>
      </c>
      <c r="B21" s="348"/>
      <c r="C21" s="348"/>
      <c r="D21" s="348"/>
      <c r="E21" s="298">
        <f t="shared" si="0"/>
        <v>62</v>
      </c>
      <c r="F21" s="297">
        <v>8</v>
      </c>
      <c r="G21" s="297">
        <v>1</v>
      </c>
      <c r="H21" s="297">
        <v>0</v>
      </c>
      <c r="I21" s="297"/>
      <c r="J21" s="297">
        <v>0</v>
      </c>
      <c r="K21" s="297">
        <v>0</v>
      </c>
      <c r="L21" s="297">
        <v>7</v>
      </c>
      <c r="M21" s="297">
        <v>46</v>
      </c>
      <c r="N21" s="297">
        <v>0</v>
      </c>
    </row>
    <row r="22" spans="1:14" ht="11.25" customHeight="1" x14ac:dyDescent="0.2">
      <c r="A22" s="348" t="s">
        <v>418</v>
      </c>
      <c r="B22" s="348"/>
      <c r="C22" s="348"/>
      <c r="D22" s="348"/>
      <c r="E22" s="298">
        <f t="shared" si="0"/>
        <v>69</v>
      </c>
      <c r="F22" s="297">
        <v>13</v>
      </c>
      <c r="G22" s="297">
        <v>2</v>
      </c>
      <c r="H22" s="297">
        <v>0</v>
      </c>
      <c r="I22" s="297"/>
      <c r="J22" s="297">
        <v>0</v>
      </c>
      <c r="K22" s="297">
        <v>18</v>
      </c>
      <c r="L22" s="297">
        <v>3</v>
      </c>
      <c r="M22" s="297">
        <v>33</v>
      </c>
      <c r="N22" s="297">
        <v>0</v>
      </c>
    </row>
    <row r="23" spans="1:14" ht="11.25" customHeight="1" x14ac:dyDescent="0.2">
      <c r="A23" s="348" t="s">
        <v>419</v>
      </c>
      <c r="B23" s="348"/>
      <c r="C23" s="348"/>
      <c r="D23" s="348"/>
      <c r="E23" s="298">
        <f t="shared" si="0"/>
        <v>9</v>
      </c>
      <c r="F23" s="297">
        <v>5</v>
      </c>
      <c r="G23" s="297">
        <v>0</v>
      </c>
      <c r="H23" s="297">
        <v>0</v>
      </c>
      <c r="I23" s="297"/>
      <c r="J23" s="297">
        <v>0</v>
      </c>
      <c r="K23" s="297">
        <v>0</v>
      </c>
      <c r="L23" s="297">
        <v>0</v>
      </c>
      <c r="M23" s="297">
        <v>4</v>
      </c>
      <c r="N23" s="297">
        <v>0</v>
      </c>
    </row>
    <row r="24" spans="1:14" ht="11.25" customHeight="1" x14ac:dyDescent="0.2">
      <c r="A24" s="348" t="s">
        <v>420</v>
      </c>
      <c r="B24" s="348"/>
      <c r="C24" s="348"/>
      <c r="D24" s="348"/>
      <c r="E24" s="298">
        <f t="shared" si="0"/>
        <v>23</v>
      </c>
      <c r="F24" s="297">
        <v>6</v>
      </c>
      <c r="G24" s="297">
        <v>0</v>
      </c>
      <c r="H24" s="297">
        <v>0</v>
      </c>
      <c r="I24" s="297"/>
      <c r="J24" s="297">
        <v>0</v>
      </c>
      <c r="K24" s="297">
        <v>0</v>
      </c>
      <c r="L24" s="297">
        <v>1</v>
      </c>
      <c r="M24" s="297">
        <v>16</v>
      </c>
      <c r="N24" s="297">
        <v>0</v>
      </c>
    </row>
    <row r="25" spans="1:14" ht="11.25" customHeight="1" x14ac:dyDescent="0.2">
      <c r="A25" s="348" t="s">
        <v>421</v>
      </c>
      <c r="B25" s="348"/>
      <c r="C25" s="348"/>
      <c r="D25" s="348"/>
      <c r="E25" s="298">
        <f t="shared" si="0"/>
        <v>29</v>
      </c>
      <c r="F25" s="297">
        <v>15</v>
      </c>
      <c r="G25" s="297">
        <v>0</v>
      </c>
      <c r="H25" s="297">
        <v>0</v>
      </c>
      <c r="I25" s="297"/>
      <c r="J25" s="297">
        <v>0</v>
      </c>
      <c r="K25" s="297">
        <v>0</v>
      </c>
      <c r="L25" s="297">
        <v>1</v>
      </c>
      <c r="M25" s="297">
        <v>13</v>
      </c>
      <c r="N25" s="297">
        <v>0</v>
      </c>
    </row>
    <row r="26" spans="1:14" ht="11.25" customHeight="1" x14ac:dyDescent="0.2">
      <c r="A26" s="348" t="s">
        <v>422</v>
      </c>
      <c r="B26" s="348"/>
      <c r="C26" s="348"/>
      <c r="D26" s="348"/>
      <c r="E26" s="298">
        <f t="shared" si="0"/>
        <v>2</v>
      </c>
      <c r="F26" s="297">
        <v>0</v>
      </c>
      <c r="G26" s="297">
        <v>0</v>
      </c>
      <c r="H26" s="297">
        <v>0</v>
      </c>
      <c r="I26" s="297"/>
      <c r="J26" s="297">
        <v>0</v>
      </c>
      <c r="K26" s="297">
        <v>0</v>
      </c>
      <c r="L26" s="297">
        <v>0</v>
      </c>
      <c r="M26" s="297">
        <v>2</v>
      </c>
      <c r="N26" s="297">
        <v>0</v>
      </c>
    </row>
    <row r="27" spans="1:14" ht="11.25" customHeight="1" x14ac:dyDescent="0.2">
      <c r="A27" s="348" t="s">
        <v>423</v>
      </c>
      <c r="B27" s="348"/>
      <c r="C27" s="348"/>
      <c r="D27" s="348"/>
      <c r="E27" s="298">
        <f t="shared" si="0"/>
        <v>1</v>
      </c>
      <c r="F27" s="297">
        <v>0</v>
      </c>
      <c r="G27" s="297">
        <v>0</v>
      </c>
      <c r="H27" s="297">
        <v>0</v>
      </c>
      <c r="I27" s="297"/>
      <c r="J27" s="297">
        <v>0</v>
      </c>
      <c r="K27" s="297">
        <v>0</v>
      </c>
      <c r="L27" s="297">
        <v>1</v>
      </c>
      <c r="M27" s="297">
        <v>0</v>
      </c>
      <c r="N27" s="297">
        <v>0</v>
      </c>
    </row>
    <row r="28" spans="1:14" ht="11.25" customHeight="1" x14ac:dyDescent="0.2">
      <c r="A28" s="348" t="s">
        <v>424</v>
      </c>
      <c r="B28" s="348"/>
      <c r="C28" s="348"/>
      <c r="D28" s="348"/>
      <c r="E28" s="298">
        <f t="shared" si="0"/>
        <v>9</v>
      </c>
      <c r="F28" s="297">
        <v>0</v>
      </c>
      <c r="G28" s="297">
        <v>0</v>
      </c>
      <c r="H28" s="297">
        <v>0</v>
      </c>
      <c r="I28" s="297"/>
      <c r="J28" s="297">
        <v>0</v>
      </c>
      <c r="K28" s="297">
        <v>0</v>
      </c>
      <c r="L28" s="297">
        <v>0</v>
      </c>
      <c r="M28" s="297">
        <v>9</v>
      </c>
      <c r="N28" s="297">
        <v>0</v>
      </c>
    </row>
    <row r="29" spans="1:14" ht="11.25" customHeight="1" x14ac:dyDescent="0.2">
      <c r="A29" s="348" t="s">
        <v>425</v>
      </c>
      <c r="B29" s="348"/>
      <c r="C29" s="348"/>
      <c r="D29" s="348"/>
      <c r="E29" s="298">
        <f t="shared" si="0"/>
        <v>16</v>
      </c>
      <c r="F29" s="297">
        <v>0</v>
      </c>
      <c r="G29" s="297">
        <v>0</v>
      </c>
      <c r="H29" s="297">
        <v>0</v>
      </c>
      <c r="I29" s="297"/>
      <c r="J29" s="297">
        <v>0</v>
      </c>
      <c r="K29" s="297">
        <v>0</v>
      </c>
      <c r="L29" s="297">
        <v>1</v>
      </c>
      <c r="M29" s="297">
        <v>15</v>
      </c>
      <c r="N29" s="297">
        <v>0</v>
      </c>
    </row>
    <row r="30" spans="1:14" ht="11.25" customHeight="1" x14ac:dyDescent="0.2">
      <c r="A30" s="348" t="s">
        <v>426</v>
      </c>
      <c r="B30" s="348"/>
      <c r="C30" s="348"/>
      <c r="D30" s="348"/>
      <c r="E30" s="298">
        <f t="shared" si="0"/>
        <v>46</v>
      </c>
      <c r="F30" s="297">
        <v>34</v>
      </c>
      <c r="G30" s="297">
        <v>0</v>
      </c>
      <c r="H30" s="297">
        <v>0</v>
      </c>
      <c r="I30" s="297"/>
      <c r="J30" s="297">
        <v>0</v>
      </c>
      <c r="K30" s="297">
        <v>0</v>
      </c>
      <c r="L30" s="297">
        <v>0</v>
      </c>
      <c r="M30" s="297">
        <v>12</v>
      </c>
      <c r="N30" s="297">
        <v>0</v>
      </c>
    </row>
    <row r="31" spans="1:14" ht="11.25" customHeight="1" x14ac:dyDescent="0.2">
      <c r="A31" s="348" t="s">
        <v>427</v>
      </c>
      <c r="B31" s="348"/>
      <c r="C31" s="348"/>
      <c r="D31" s="348"/>
      <c r="E31" s="298">
        <f t="shared" si="0"/>
        <v>14</v>
      </c>
      <c r="F31" s="297">
        <v>0</v>
      </c>
      <c r="G31" s="297">
        <v>0</v>
      </c>
      <c r="H31" s="297">
        <v>0</v>
      </c>
      <c r="I31" s="297"/>
      <c r="J31" s="297">
        <v>0</v>
      </c>
      <c r="K31" s="297">
        <v>0</v>
      </c>
      <c r="L31" s="297">
        <v>1</v>
      </c>
      <c r="M31" s="297">
        <v>13</v>
      </c>
      <c r="N31" s="297">
        <v>0</v>
      </c>
    </row>
    <row r="32" spans="1:14" ht="11.25" customHeight="1" x14ac:dyDescent="0.2">
      <c r="A32" s="348" t="s">
        <v>428</v>
      </c>
      <c r="B32" s="348"/>
      <c r="C32" s="348"/>
      <c r="D32" s="348"/>
      <c r="E32" s="298">
        <f t="shared" si="0"/>
        <v>65</v>
      </c>
      <c r="F32" s="297">
        <v>0</v>
      </c>
      <c r="G32" s="297">
        <v>1</v>
      </c>
      <c r="H32" s="297">
        <v>0</v>
      </c>
      <c r="I32" s="297"/>
      <c r="J32" s="297">
        <v>0</v>
      </c>
      <c r="K32" s="297">
        <v>0</v>
      </c>
      <c r="L32" s="297">
        <v>42</v>
      </c>
      <c r="M32" s="297">
        <v>22</v>
      </c>
      <c r="N32" s="297">
        <v>0</v>
      </c>
    </row>
    <row r="33" spans="1:14" ht="11.25" customHeight="1" x14ac:dyDescent="0.2">
      <c r="A33" s="348" t="s">
        <v>429</v>
      </c>
      <c r="B33" s="348"/>
      <c r="C33" s="348"/>
      <c r="D33" s="348"/>
      <c r="E33" s="298">
        <f t="shared" si="0"/>
        <v>10</v>
      </c>
      <c r="F33" s="297">
        <v>0</v>
      </c>
      <c r="G33" s="297">
        <v>0</v>
      </c>
      <c r="H33" s="297">
        <v>0</v>
      </c>
      <c r="I33" s="297"/>
      <c r="J33" s="297">
        <v>0</v>
      </c>
      <c r="K33" s="297">
        <v>0</v>
      </c>
      <c r="L33" s="297">
        <v>1</v>
      </c>
      <c r="M33" s="297">
        <v>9</v>
      </c>
      <c r="N33" s="297">
        <v>0</v>
      </c>
    </row>
    <row r="34" spans="1:14" ht="11.25" customHeight="1" x14ac:dyDescent="0.2">
      <c r="A34" s="348" t="s">
        <v>430</v>
      </c>
      <c r="B34" s="348"/>
      <c r="C34" s="348"/>
      <c r="D34" s="348"/>
      <c r="E34" s="298">
        <f t="shared" si="0"/>
        <v>18</v>
      </c>
      <c r="F34" s="297">
        <v>10</v>
      </c>
      <c r="G34" s="297">
        <v>0</v>
      </c>
      <c r="H34" s="297">
        <v>0</v>
      </c>
      <c r="I34" s="297"/>
      <c r="J34" s="297">
        <v>0</v>
      </c>
      <c r="K34" s="297">
        <v>0</v>
      </c>
      <c r="L34" s="297">
        <v>0</v>
      </c>
      <c r="M34" s="297">
        <v>8</v>
      </c>
      <c r="N34" s="297">
        <v>0</v>
      </c>
    </row>
    <row r="35" spans="1:14" ht="11.25" customHeight="1" x14ac:dyDescent="0.2">
      <c r="A35" s="348" t="s">
        <v>431</v>
      </c>
      <c r="B35" s="348"/>
      <c r="C35" s="348"/>
      <c r="D35" s="348"/>
      <c r="E35" s="298">
        <f t="shared" si="0"/>
        <v>11</v>
      </c>
      <c r="F35" s="297">
        <v>0</v>
      </c>
      <c r="G35" s="297">
        <v>1</v>
      </c>
      <c r="H35" s="297">
        <v>0</v>
      </c>
      <c r="I35" s="297"/>
      <c r="J35" s="297">
        <v>0</v>
      </c>
      <c r="K35" s="297">
        <v>0</v>
      </c>
      <c r="L35" s="297">
        <v>4</v>
      </c>
      <c r="M35" s="297">
        <v>6</v>
      </c>
      <c r="N35" s="297">
        <v>0</v>
      </c>
    </row>
    <row r="36" spans="1:14" ht="11.25" customHeight="1" x14ac:dyDescent="0.2">
      <c r="A36" s="348" t="s">
        <v>432</v>
      </c>
      <c r="B36" s="348"/>
      <c r="C36" s="348"/>
      <c r="D36" s="348"/>
      <c r="E36" s="298">
        <f t="shared" si="0"/>
        <v>74</v>
      </c>
      <c r="F36" s="297">
        <v>7</v>
      </c>
      <c r="G36" s="297">
        <v>4</v>
      </c>
      <c r="H36" s="297">
        <v>0</v>
      </c>
      <c r="I36" s="297"/>
      <c r="J36" s="297">
        <v>26</v>
      </c>
      <c r="K36" s="297">
        <v>0</v>
      </c>
      <c r="L36" s="297">
        <v>0</v>
      </c>
      <c r="M36" s="297">
        <v>37</v>
      </c>
      <c r="N36" s="297">
        <v>0</v>
      </c>
    </row>
    <row r="37" spans="1:14" ht="11.25" customHeight="1" x14ac:dyDescent="0.2">
      <c r="A37" s="348" t="s">
        <v>433</v>
      </c>
      <c r="B37" s="348"/>
      <c r="C37" s="348"/>
      <c r="D37" s="348"/>
      <c r="E37" s="298">
        <f t="shared" si="0"/>
        <v>7</v>
      </c>
      <c r="F37" s="297">
        <v>0</v>
      </c>
      <c r="G37" s="297">
        <v>0</v>
      </c>
      <c r="H37" s="297">
        <v>0</v>
      </c>
      <c r="I37" s="297"/>
      <c r="J37" s="297">
        <v>0</v>
      </c>
      <c r="K37" s="297">
        <v>0</v>
      </c>
      <c r="L37" s="297">
        <v>2</v>
      </c>
      <c r="M37" s="297">
        <v>5</v>
      </c>
      <c r="N37" s="297">
        <v>0</v>
      </c>
    </row>
    <row r="38" spans="1:14" ht="11.25" customHeight="1" x14ac:dyDescent="0.2">
      <c r="A38" s="348" t="s">
        <v>434</v>
      </c>
      <c r="B38" s="348"/>
      <c r="C38" s="348"/>
      <c r="D38" s="348"/>
      <c r="E38" s="298">
        <f t="shared" si="0"/>
        <v>7</v>
      </c>
      <c r="F38" s="297">
        <v>0</v>
      </c>
      <c r="G38" s="297">
        <v>0</v>
      </c>
      <c r="H38" s="297">
        <v>0</v>
      </c>
      <c r="I38" s="297"/>
      <c r="J38" s="297">
        <v>0</v>
      </c>
      <c r="K38" s="297">
        <v>0</v>
      </c>
      <c r="L38" s="297">
        <v>1</v>
      </c>
      <c r="M38" s="297">
        <v>6</v>
      </c>
      <c r="N38" s="297">
        <v>0</v>
      </c>
    </row>
    <row r="39" spans="1:14" ht="11.25" customHeight="1" x14ac:dyDescent="0.2">
      <c r="A39" s="348" t="s">
        <v>435</v>
      </c>
      <c r="B39" s="348"/>
      <c r="C39" s="348"/>
      <c r="D39" s="348"/>
      <c r="E39" s="298">
        <f t="shared" si="0"/>
        <v>29</v>
      </c>
      <c r="F39" s="297">
        <v>15</v>
      </c>
      <c r="G39" s="297">
        <v>1</v>
      </c>
      <c r="H39" s="297">
        <v>4</v>
      </c>
      <c r="I39" s="297"/>
      <c r="J39" s="297">
        <v>0</v>
      </c>
      <c r="K39" s="297">
        <v>0</v>
      </c>
      <c r="L39" s="297">
        <v>1</v>
      </c>
      <c r="M39" s="297">
        <v>8</v>
      </c>
      <c r="N39" s="297">
        <v>0</v>
      </c>
    </row>
    <row r="40" spans="1:14" ht="11.25" customHeight="1" x14ac:dyDescent="0.2">
      <c r="A40" s="348" t="s">
        <v>436</v>
      </c>
      <c r="B40" s="348"/>
      <c r="C40" s="348"/>
      <c r="D40" s="348"/>
      <c r="E40" s="298">
        <f t="shared" si="0"/>
        <v>14</v>
      </c>
      <c r="F40" s="297">
        <v>8</v>
      </c>
      <c r="G40" s="297">
        <v>0</v>
      </c>
      <c r="H40" s="297">
        <v>0</v>
      </c>
      <c r="I40" s="297"/>
      <c r="J40" s="297">
        <v>0</v>
      </c>
      <c r="K40" s="297">
        <v>0</v>
      </c>
      <c r="L40" s="297">
        <v>1</v>
      </c>
      <c r="M40" s="297">
        <v>5</v>
      </c>
      <c r="N40" s="297">
        <v>0</v>
      </c>
    </row>
    <row r="41" spans="1:14" ht="11.25" customHeight="1" x14ac:dyDescent="0.2">
      <c r="A41" s="348" t="s">
        <v>437</v>
      </c>
      <c r="B41" s="348"/>
      <c r="C41" s="348"/>
      <c r="D41" s="348"/>
      <c r="E41" s="298">
        <f t="shared" si="0"/>
        <v>13</v>
      </c>
      <c r="F41" s="297">
        <v>0</v>
      </c>
      <c r="G41" s="297">
        <v>0</v>
      </c>
      <c r="H41" s="297">
        <v>0</v>
      </c>
      <c r="I41" s="297"/>
      <c r="J41" s="297">
        <v>0</v>
      </c>
      <c r="K41" s="297">
        <v>0</v>
      </c>
      <c r="L41" s="297">
        <v>2</v>
      </c>
      <c r="M41" s="297">
        <v>11</v>
      </c>
      <c r="N41" s="297">
        <v>0</v>
      </c>
    </row>
    <row r="42" spans="1:14" ht="11.25" customHeight="1" x14ac:dyDescent="0.2">
      <c r="A42" s="348" t="s">
        <v>438</v>
      </c>
      <c r="B42" s="348"/>
      <c r="C42" s="348"/>
      <c r="D42" s="348"/>
      <c r="E42" s="298">
        <f t="shared" ref="E42:E63" si="1">SUM(F42:N42)</f>
        <v>17</v>
      </c>
      <c r="F42" s="297">
        <v>0</v>
      </c>
      <c r="G42" s="297">
        <v>0</v>
      </c>
      <c r="H42" s="297">
        <v>0</v>
      </c>
      <c r="I42" s="297"/>
      <c r="J42" s="297">
        <v>0</v>
      </c>
      <c r="K42" s="297">
        <v>0</v>
      </c>
      <c r="L42" s="297">
        <v>3</v>
      </c>
      <c r="M42" s="297">
        <v>14</v>
      </c>
      <c r="N42" s="297">
        <v>0</v>
      </c>
    </row>
    <row r="43" spans="1:14" ht="11.25" customHeight="1" x14ac:dyDescent="0.2">
      <c r="A43" s="348" t="s">
        <v>439</v>
      </c>
      <c r="B43" s="348"/>
      <c r="C43" s="348"/>
      <c r="D43" s="348"/>
      <c r="E43" s="298">
        <f t="shared" si="1"/>
        <v>48</v>
      </c>
      <c r="F43" s="297">
        <v>4</v>
      </c>
      <c r="G43" s="297">
        <v>1</v>
      </c>
      <c r="H43" s="297">
        <v>0</v>
      </c>
      <c r="I43" s="297"/>
      <c r="J43" s="297">
        <v>0</v>
      </c>
      <c r="K43" s="297">
        <v>0</v>
      </c>
      <c r="L43" s="297">
        <v>4</v>
      </c>
      <c r="M43" s="297">
        <v>39</v>
      </c>
      <c r="N43" s="297">
        <v>0</v>
      </c>
    </row>
    <row r="44" spans="1:14" ht="11.25" customHeight="1" x14ac:dyDescent="0.2">
      <c r="A44" s="348" t="s">
        <v>440</v>
      </c>
      <c r="B44" s="348"/>
      <c r="C44" s="348"/>
      <c r="D44" s="348"/>
      <c r="E44" s="298">
        <f t="shared" si="1"/>
        <v>18</v>
      </c>
      <c r="F44" s="297">
        <v>0</v>
      </c>
      <c r="G44" s="297">
        <v>1</v>
      </c>
      <c r="H44" s="297">
        <v>0</v>
      </c>
      <c r="I44" s="297"/>
      <c r="J44" s="297">
        <v>0</v>
      </c>
      <c r="K44" s="297">
        <v>0</v>
      </c>
      <c r="L44" s="297">
        <v>4</v>
      </c>
      <c r="M44" s="297">
        <v>13</v>
      </c>
      <c r="N44" s="297">
        <v>0</v>
      </c>
    </row>
    <row r="45" spans="1:14" ht="11.25" customHeight="1" x14ac:dyDescent="0.2">
      <c r="A45" s="348" t="s">
        <v>441</v>
      </c>
      <c r="B45" s="348"/>
      <c r="C45" s="348"/>
      <c r="D45" s="348"/>
      <c r="E45" s="298">
        <f t="shared" si="1"/>
        <v>80</v>
      </c>
      <c r="F45" s="297">
        <v>5</v>
      </c>
      <c r="G45" s="297">
        <v>11</v>
      </c>
      <c r="H45" s="297">
        <v>30</v>
      </c>
      <c r="I45" s="297"/>
      <c r="J45" s="297">
        <v>3</v>
      </c>
      <c r="K45" s="297">
        <v>0</v>
      </c>
      <c r="L45" s="297">
        <v>0</v>
      </c>
      <c r="M45" s="297">
        <v>31</v>
      </c>
      <c r="N45" s="297">
        <v>0</v>
      </c>
    </row>
    <row r="46" spans="1:14" ht="11.25" customHeight="1" x14ac:dyDescent="0.2">
      <c r="A46" s="348" t="s">
        <v>442</v>
      </c>
      <c r="B46" s="348"/>
      <c r="C46" s="348"/>
      <c r="D46" s="348"/>
      <c r="E46" s="298">
        <f t="shared" si="1"/>
        <v>10</v>
      </c>
      <c r="F46" s="297">
        <v>4</v>
      </c>
      <c r="G46" s="297">
        <v>0</v>
      </c>
      <c r="H46" s="297">
        <v>0</v>
      </c>
      <c r="I46" s="297"/>
      <c r="J46" s="297">
        <v>0</v>
      </c>
      <c r="K46" s="297">
        <v>0</v>
      </c>
      <c r="L46" s="297">
        <v>0</v>
      </c>
      <c r="M46" s="297">
        <v>6</v>
      </c>
      <c r="N46" s="297">
        <v>0</v>
      </c>
    </row>
    <row r="47" spans="1:14" ht="11.25" customHeight="1" x14ac:dyDescent="0.2">
      <c r="A47" s="348" t="s">
        <v>443</v>
      </c>
      <c r="B47" s="348"/>
      <c r="C47" s="348"/>
      <c r="D47" s="348"/>
      <c r="E47" s="298">
        <f t="shared" si="1"/>
        <v>5</v>
      </c>
      <c r="F47" s="297">
        <v>0</v>
      </c>
      <c r="G47" s="297">
        <v>0</v>
      </c>
      <c r="H47" s="297">
        <v>0</v>
      </c>
      <c r="I47" s="297"/>
      <c r="J47" s="297">
        <v>0</v>
      </c>
      <c r="K47" s="297">
        <v>0</v>
      </c>
      <c r="L47" s="297">
        <v>3</v>
      </c>
      <c r="M47" s="297">
        <v>2</v>
      </c>
      <c r="N47" s="297">
        <v>0</v>
      </c>
    </row>
    <row r="48" spans="1:14" ht="11.25" customHeight="1" x14ac:dyDescent="0.2">
      <c r="A48" s="348" t="s">
        <v>444</v>
      </c>
      <c r="B48" s="348"/>
      <c r="C48" s="348"/>
      <c r="D48" s="348"/>
      <c r="E48" s="298">
        <f t="shared" si="1"/>
        <v>7</v>
      </c>
      <c r="F48" s="297">
        <v>0</v>
      </c>
      <c r="G48" s="297">
        <v>0</v>
      </c>
      <c r="H48" s="297">
        <v>0</v>
      </c>
      <c r="I48" s="297"/>
      <c r="J48" s="297">
        <v>0</v>
      </c>
      <c r="K48" s="297">
        <v>0</v>
      </c>
      <c r="L48" s="297">
        <v>1</v>
      </c>
      <c r="M48" s="297">
        <v>6</v>
      </c>
      <c r="N48" s="297">
        <v>0</v>
      </c>
    </row>
    <row r="49" spans="1:14" ht="11.25" customHeight="1" x14ac:dyDescent="0.2">
      <c r="A49" s="348" t="s">
        <v>445</v>
      </c>
      <c r="B49" s="348"/>
      <c r="C49" s="348"/>
      <c r="D49" s="348"/>
      <c r="E49" s="298">
        <f t="shared" si="1"/>
        <v>9</v>
      </c>
      <c r="F49" s="297">
        <v>0</v>
      </c>
      <c r="G49" s="297">
        <v>0</v>
      </c>
      <c r="H49" s="297">
        <v>0</v>
      </c>
      <c r="I49" s="297"/>
      <c r="J49" s="297">
        <v>0</v>
      </c>
      <c r="K49" s="297">
        <v>0</v>
      </c>
      <c r="L49" s="297">
        <v>2</v>
      </c>
      <c r="M49" s="297">
        <v>7</v>
      </c>
      <c r="N49" s="297">
        <v>0</v>
      </c>
    </row>
    <row r="50" spans="1:14" ht="11.25" customHeight="1" x14ac:dyDescent="0.2">
      <c r="A50" s="348" t="s">
        <v>446</v>
      </c>
      <c r="B50" s="348"/>
      <c r="C50" s="348"/>
      <c r="D50" s="348"/>
      <c r="E50" s="298">
        <f t="shared" si="1"/>
        <v>56</v>
      </c>
      <c r="F50" s="297">
        <v>0</v>
      </c>
      <c r="G50" s="297">
        <v>1</v>
      </c>
      <c r="H50" s="297">
        <v>0</v>
      </c>
      <c r="I50" s="297"/>
      <c r="J50" s="297">
        <v>0</v>
      </c>
      <c r="K50" s="297">
        <v>0</v>
      </c>
      <c r="L50" s="297">
        <v>41</v>
      </c>
      <c r="M50" s="297">
        <v>14</v>
      </c>
      <c r="N50" s="297">
        <v>0</v>
      </c>
    </row>
    <row r="51" spans="1:14" ht="11.25" customHeight="1" x14ac:dyDescent="0.2">
      <c r="A51" s="348" t="s">
        <v>447</v>
      </c>
      <c r="B51" s="348"/>
      <c r="C51" s="348"/>
      <c r="D51" s="348"/>
      <c r="E51" s="298">
        <f t="shared" si="1"/>
        <v>9</v>
      </c>
      <c r="F51" s="297">
        <v>0</v>
      </c>
      <c r="G51" s="297">
        <v>0</v>
      </c>
      <c r="H51" s="297">
        <v>0</v>
      </c>
      <c r="I51" s="297"/>
      <c r="J51" s="297">
        <v>0</v>
      </c>
      <c r="K51" s="297">
        <v>0</v>
      </c>
      <c r="L51" s="297">
        <v>3</v>
      </c>
      <c r="M51" s="297">
        <v>6</v>
      </c>
      <c r="N51" s="297">
        <v>0</v>
      </c>
    </row>
    <row r="52" spans="1:14" ht="11.25" customHeight="1" x14ac:dyDescent="0.2">
      <c r="A52" s="348" t="s">
        <v>448</v>
      </c>
      <c r="B52" s="348"/>
      <c r="C52" s="348"/>
      <c r="D52" s="348"/>
      <c r="E52" s="298">
        <f t="shared" si="1"/>
        <v>9</v>
      </c>
      <c r="F52" s="297">
        <v>0</v>
      </c>
      <c r="G52" s="297">
        <v>0</v>
      </c>
      <c r="H52" s="297">
        <v>0</v>
      </c>
      <c r="I52" s="297"/>
      <c r="J52" s="297">
        <v>0</v>
      </c>
      <c r="K52" s="297">
        <v>0</v>
      </c>
      <c r="L52" s="297">
        <v>0</v>
      </c>
      <c r="M52" s="297">
        <v>9</v>
      </c>
      <c r="N52" s="297">
        <v>0</v>
      </c>
    </row>
    <row r="53" spans="1:14" ht="11.25" customHeight="1" x14ac:dyDescent="0.2">
      <c r="A53" s="348" t="s">
        <v>449</v>
      </c>
      <c r="B53" s="348"/>
      <c r="C53" s="348"/>
      <c r="D53" s="348"/>
      <c r="E53" s="298">
        <f t="shared" si="1"/>
        <v>10</v>
      </c>
      <c r="F53" s="297">
        <v>0</v>
      </c>
      <c r="G53" s="297">
        <v>0</v>
      </c>
      <c r="H53" s="297">
        <v>0</v>
      </c>
      <c r="I53" s="297"/>
      <c r="J53" s="297">
        <v>0</v>
      </c>
      <c r="K53" s="297">
        <v>0</v>
      </c>
      <c r="L53" s="297">
        <v>2</v>
      </c>
      <c r="M53" s="297">
        <v>8</v>
      </c>
      <c r="N53" s="297">
        <v>0</v>
      </c>
    </row>
    <row r="54" spans="1:14" ht="11.25" customHeight="1" x14ac:dyDescent="0.2">
      <c r="A54" s="348" t="s">
        <v>450</v>
      </c>
      <c r="B54" s="348"/>
      <c r="C54" s="348"/>
      <c r="D54" s="348"/>
      <c r="E54" s="298">
        <f t="shared" si="1"/>
        <v>13</v>
      </c>
      <c r="F54" s="297">
        <v>0</v>
      </c>
      <c r="G54" s="297">
        <v>0</v>
      </c>
      <c r="H54" s="297">
        <v>0</v>
      </c>
      <c r="I54" s="297"/>
      <c r="J54" s="297">
        <v>0</v>
      </c>
      <c r="K54" s="297">
        <v>0</v>
      </c>
      <c r="L54" s="297">
        <v>3</v>
      </c>
      <c r="M54" s="297">
        <v>10</v>
      </c>
      <c r="N54" s="297">
        <v>0</v>
      </c>
    </row>
    <row r="55" spans="1:14" ht="11.25" customHeight="1" x14ac:dyDescent="0.2">
      <c r="A55" s="348" t="s">
        <v>451</v>
      </c>
      <c r="B55" s="348"/>
      <c r="C55" s="348"/>
      <c r="D55" s="348"/>
      <c r="E55" s="298">
        <f t="shared" si="1"/>
        <v>2</v>
      </c>
      <c r="F55" s="297">
        <v>0</v>
      </c>
      <c r="G55" s="297">
        <v>0</v>
      </c>
      <c r="H55" s="297">
        <v>0</v>
      </c>
      <c r="I55" s="297"/>
      <c r="J55" s="297">
        <v>0</v>
      </c>
      <c r="K55" s="297">
        <v>0</v>
      </c>
      <c r="L55" s="297">
        <v>0</v>
      </c>
      <c r="M55" s="297">
        <v>2</v>
      </c>
      <c r="N55" s="297">
        <v>0</v>
      </c>
    </row>
    <row r="56" spans="1:14" ht="11.25" customHeight="1" x14ac:dyDescent="0.2">
      <c r="A56" s="348" t="s">
        <v>452</v>
      </c>
      <c r="B56" s="348"/>
      <c r="C56" s="348"/>
      <c r="D56" s="348"/>
      <c r="E56" s="298">
        <f t="shared" si="1"/>
        <v>5</v>
      </c>
      <c r="F56" s="297">
        <v>0</v>
      </c>
      <c r="G56" s="297">
        <v>0</v>
      </c>
      <c r="H56" s="297">
        <v>0</v>
      </c>
      <c r="I56" s="297"/>
      <c r="J56" s="297">
        <v>0</v>
      </c>
      <c r="K56" s="297">
        <v>0</v>
      </c>
      <c r="L56" s="297">
        <v>0</v>
      </c>
      <c r="M56" s="297">
        <v>5</v>
      </c>
      <c r="N56" s="297">
        <v>0</v>
      </c>
    </row>
    <row r="57" spans="1:14" ht="11.25" customHeight="1" x14ac:dyDescent="0.2">
      <c r="A57" s="348" t="s">
        <v>453</v>
      </c>
      <c r="B57" s="348"/>
      <c r="C57" s="348"/>
      <c r="D57" s="348"/>
      <c r="E57" s="298">
        <f t="shared" si="1"/>
        <v>7</v>
      </c>
      <c r="F57" s="297">
        <v>0</v>
      </c>
      <c r="G57" s="297">
        <v>0</v>
      </c>
      <c r="H57" s="297">
        <v>0</v>
      </c>
      <c r="I57" s="297"/>
      <c r="J57" s="297">
        <v>0</v>
      </c>
      <c r="K57" s="297">
        <v>0</v>
      </c>
      <c r="L57" s="297">
        <v>0</v>
      </c>
      <c r="M57" s="297">
        <v>7</v>
      </c>
      <c r="N57" s="297">
        <v>0</v>
      </c>
    </row>
    <row r="58" spans="1:14" ht="11.25" customHeight="1" x14ac:dyDescent="0.2">
      <c r="A58" s="348" t="s">
        <v>454</v>
      </c>
      <c r="B58" s="348"/>
      <c r="C58" s="348"/>
      <c r="D58" s="348"/>
      <c r="E58" s="298">
        <f t="shared" si="1"/>
        <v>5</v>
      </c>
      <c r="F58" s="297">
        <v>0</v>
      </c>
      <c r="G58" s="297">
        <v>0</v>
      </c>
      <c r="H58" s="297">
        <v>0</v>
      </c>
      <c r="I58" s="297"/>
      <c r="J58" s="297">
        <v>0</v>
      </c>
      <c r="K58" s="297">
        <v>0</v>
      </c>
      <c r="L58" s="297">
        <v>2</v>
      </c>
      <c r="M58" s="297">
        <v>3</v>
      </c>
      <c r="N58" s="297">
        <v>0</v>
      </c>
    </row>
    <row r="59" spans="1:14" ht="11.25" customHeight="1" x14ac:dyDescent="0.2">
      <c r="A59" s="348" t="s">
        <v>455</v>
      </c>
      <c r="B59" s="348"/>
      <c r="C59" s="348"/>
      <c r="D59" s="348"/>
      <c r="E59" s="298">
        <f t="shared" si="1"/>
        <v>114</v>
      </c>
      <c r="F59" s="297">
        <v>36</v>
      </c>
      <c r="G59" s="297">
        <v>2</v>
      </c>
      <c r="H59" s="297">
        <v>0</v>
      </c>
      <c r="I59" s="297"/>
      <c r="J59" s="297">
        <v>0</v>
      </c>
      <c r="K59" s="297">
        <v>0</v>
      </c>
      <c r="L59" s="297">
        <v>1</v>
      </c>
      <c r="M59" s="297">
        <v>75</v>
      </c>
      <c r="N59" s="297">
        <v>0</v>
      </c>
    </row>
    <row r="60" spans="1:14" ht="11.25" customHeight="1" x14ac:dyDescent="0.2">
      <c r="A60" s="348" t="s">
        <v>456</v>
      </c>
      <c r="B60" s="348"/>
      <c r="C60" s="348"/>
      <c r="D60" s="348"/>
      <c r="E60" s="298">
        <f t="shared" si="1"/>
        <v>696</v>
      </c>
      <c r="F60" s="297">
        <v>260</v>
      </c>
      <c r="G60" s="297">
        <v>73</v>
      </c>
      <c r="H60" s="297">
        <v>68</v>
      </c>
      <c r="I60" s="297"/>
      <c r="J60" s="297">
        <v>0</v>
      </c>
      <c r="K60" s="297">
        <v>30</v>
      </c>
      <c r="L60" s="297">
        <v>25</v>
      </c>
      <c r="M60" s="297">
        <v>240</v>
      </c>
      <c r="N60" s="297">
        <v>0</v>
      </c>
    </row>
    <row r="61" spans="1:14" ht="11.25" customHeight="1" x14ac:dyDescent="0.2">
      <c r="A61" s="348" t="s">
        <v>457</v>
      </c>
      <c r="B61" s="348"/>
      <c r="C61" s="348"/>
      <c r="D61" s="348"/>
      <c r="E61" s="298">
        <f t="shared" si="1"/>
        <v>29</v>
      </c>
      <c r="F61" s="297">
        <v>4</v>
      </c>
      <c r="G61" s="297">
        <v>0</v>
      </c>
      <c r="H61" s="297">
        <v>0</v>
      </c>
      <c r="I61" s="297"/>
      <c r="J61" s="297">
        <v>3</v>
      </c>
      <c r="K61" s="297">
        <v>0</v>
      </c>
      <c r="L61" s="297">
        <v>3</v>
      </c>
      <c r="M61" s="297">
        <v>19</v>
      </c>
      <c r="N61" s="297">
        <v>0</v>
      </c>
    </row>
    <row r="62" spans="1:14" ht="11.25" customHeight="1" x14ac:dyDescent="0.2">
      <c r="A62" s="348" t="s">
        <v>458</v>
      </c>
      <c r="B62" s="348"/>
      <c r="C62" s="348"/>
      <c r="D62" s="348"/>
      <c r="E62" s="298">
        <f t="shared" si="1"/>
        <v>4</v>
      </c>
      <c r="F62" s="297">
        <v>0</v>
      </c>
      <c r="G62" s="297">
        <v>0</v>
      </c>
      <c r="H62" s="297">
        <v>0</v>
      </c>
      <c r="I62" s="297"/>
      <c r="J62" s="297">
        <v>0</v>
      </c>
      <c r="K62" s="297">
        <v>0</v>
      </c>
      <c r="L62" s="297">
        <v>0</v>
      </c>
      <c r="M62" s="297">
        <v>4</v>
      </c>
      <c r="N62" s="297">
        <v>0</v>
      </c>
    </row>
    <row r="63" spans="1:14" ht="11.25" customHeight="1" x14ac:dyDescent="0.2">
      <c r="A63" s="348" t="s">
        <v>459</v>
      </c>
      <c r="B63" s="348"/>
      <c r="C63" s="348"/>
      <c r="D63" s="348"/>
      <c r="E63" s="298">
        <f t="shared" si="1"/>
        <v>8</v>
      </c>
      <c r="F63" s="297">
        <v>0</v>
      </c>
      <c r="G63" s="297">
        <v>0</v>
      </c>
      <c r="H63" s="297">
        <v>0</v>
      </c>
      <c r="I63" s="297"/>
      <c r="J63" s="297">
        <v>0</v>
      </c>
      <c r="K63" s="297">
        <v>0</v>
      </c>
      <c r="L63" s="297">
        <v>0</v>
      </c>
      <c r="M63" s="297">
        <v>8</v>
      </c>
      <c r="N63" s="297">
        <v>0</v>
      </c>
    </row>
    <row r="64" spans="1:14" x14ac:dyDescent="0.2">
      <c r="A64" s="348" t="s">
        <v>460</v>
      </c>
      <c r="B64" s="348"/>
      <c r="C64" s="348"/>
      <c r="D64" s="348"/>
      <c r="E64" s="298">
        <f t="shared" ref="E64:E95" si="2">SUM(F64:N64)</f>
        <v>9</v>
      </c>
      <c r="F64" s="297">
        <v>0</v>
      </c>
      <c r="G64" s="297">
        <v>0</v>
      </c>
      <c r="H64" s="297">
        <v>0</v>
      </c>
      <c r="I64" s="297"/>
      <c r="J64" s="297">
        <v>0</v>
      </c>
      <c r="K64" s="297">
        <v>0</v>
      </c>
      <c r="L64" s="297">
        <v>2</v>
      </c>
      <c r="M64" s="297">
        <v>7</v>
      </c>
      <c r="N64" s="297">
        <v>0</v>
      </c>
    </row>
    <row r="65" spans="1:14" ht="11.25" customHeight="1" x14ac:dyDescent="0.2">
      <c r="A65" s="348" t="s">
        <v>461</v>
      </c>
      <c r="B65" s="348"/>
      <c r="C65" s="348"/>
      <c r="D65" s="348"/>
      <c r="E65" s="298">
        <f t="shared" si="2"/>
        <v>449</v>
      </c>
      <c r="F65" s="297">
        <v>288</v>
      </c>
      <c r="G65" s="297">
        <v>36</v>
      </c>
      <c r="H65" s="297">
        <v>0</v>
      </c>
      <c r="I65" s="297"/>
      <c r="J65" s="297">
        <v>0</v>
      </c>
      <c r="K65" s="297">
        <v>0</v>
      </c>
      <c r="L65" s="297">
        <v>4</v>
      </c>
      <c r="M65" s="297">
        <v>121</v>
      </c>
      <c r="N65" s="297">
        <v>0</v>
      </c>
    </row>
    <row r="66" spans="1:14" ht="11.25" customHeight="1" x14ac:dyDescent="0.2">
      <c r="A66" s="348" t="s">
        <v>462</v>
      </c>
      <c r="B66" s="348"/>
      <c r="C66" s="348"/>
      <c r="D66" s="348"/>
      <c r="E66" s="298">
        <f t="shared" si="2"/>
        <v>160</v>
      </c>
      <c r="F66" s="297">
        <v>90</v>
      </c>
      <c r="G66" s="297">
        <v>9</v>
      </c>
      <c r="H66" s="297">
        <v>1</v>
      </c>
      <c r="I66" s="297"/>
      <c r="J66" s="297">
        <v>0</v>
      </c>
      <c r="K66" s="297">
        <v>0</v>
      </c>
      <c r="L66" s="297">
        <v>1</v>
      </c>
      <c r="M66" s="297">
        <v>59</v>
      </c>
      <c r="N66" s="297">
        <v>0</v>
      </c>
    </row>
    <row r="67" spans="1:14" ht="11.25" customHeight="1" x14ac:dyDescent="0.2">
      <c r="A67" s="348" t="s">
        <v>463</v>
      </c>
      <c r="B67" s="348"/>
      <c r="C67" s="348"/>
      <c r="D67" s="348"/>
      <c r="E67" s="298">
        <f t="shared" si="2"/>
        <v>8</v>
      </c>
      <c r="F67" s="297">
        <v>0</v>
      </c>
      <c r="G67" s="297">
        <v>0</v>
      </c>
      <c r="H67" s="297">
        <v>0</v>
      </c>
      <c r="I67" s="297"/>
      <c r="J67" s="297">
        <v>0</v>
      </c>
      <c r="K67" s="297">
        <v>0</v>
      </c>
      <c r="L67" s="297">
        <v>1</v>
      </c>
      <c r="M67" s="297">
        <v>7</v>
      </c>
      <c r="N67" s="297">
        <v>0</v>
      </c>
    </row>
    <row r="68" spans="1:14" ht="11.25" customHeight="1" x14ac:dyDescent="0.2">
      <c r="A68" s="348" t="s">
        <v>464</v>
      </c>
      <c r="B68" s="348"/>
      <c r="C68" s="348"/>
      <c r="D68" s="348"/>
      <c r="E68" s="298">
        <f t="shared" si="2"/>
        <v>57</v>
      </c>
      <c r="F68" s="297">
        <v>0</v>
      </c>
      <c r="G68" s="297">
        <v>0</v>
      </c>
      <c r="H68" s="297">
        <v>0</v>
      </c>
      <c r="I68" s="297"/>
      <c r="J68" s="297">
        <v>0</v>
      </c>
      <c r="K68" s="297">
        <v>0</v>
      </c>
      <c r="L68" s="297">
        <v>43</v>
      </c>
      <c r="M68" s="297">
        <v>14</v>
      </c>
      <c r="N68" s="297">
        <v>0</v>
      </c>
    </row>
    <row r="69" spans="1:14" ht="11.25" customHeight="1" x14ac:dyDescent="0.2">
      <c r="A69" s="348" t="s">
        <v>465</v>
      </c>
      <c r="B69" s="348"/>
      <c r="C69" s="348"/>
      <c r="D69" s="348"/>
      <c r="E69" s="298">
        <f t="shared" si="2"/>
        <v>74</v>
      </c>
      <c r="F69" s="297">
        <v>0</v>
      </c>
      <c r="G69" s="297">
        <v>1</v>
      </c>
      <c r="H69" s="297">
        <v>5</v>
      </c>
      <c r="I69" s="297"/>
      <c r="J69" s="297">
        <v>0</v>
      </c>
      <c r="K69" s="297">
        <v>0</v>
      </c>
      <c r="L69" s="297">
        <v>3</v>
      </c>
      <c r="M69" s="297">
        <v>65</v>
      </c>
      <c r="N69" s="297">
        <v>0</v>
      </c>
    </row>
    <row r="70" spans="1:14" ht="11.25" customHeight="1" x14ac:dyDescent="0.2">
      <c r="A70" s="348" t="s">
        <v>466</v>
      </c>
      <c r="B70" s="348"/>
      <c r="C70" s="348"/>
      <c r="D70" s="348"/>
      <c r="E70" s="298">
        <f t="shared" si="2"/>
        <v>11</v>
      </c>
      <c r="F70" s="297">
        <v>1</v>
      </c>
      <c r="G70" s="297">
        <v>1</v>
      </c>
      <c r="H70" s="297">
        <v>1</v>
      </c>
      <c r="I70" s="297"/>
      <c r="J70" s="297">
        <v>0</v>
      </c>
      <c r="K70" s="297">
        <v>0</v>
      </c>
      <c r="L70" s="297">
        <v>0</v>
      </c>
      <c r="M70" s="297">
        <v>8</v>
      </c>
      <c r="N70" s="297">
        <v>0</v>
      </c>
    </row>
    <row r="71" spans="1:14" ht="11.25" customHeight="1" x14ac:dyDescent="0.2">
      <c r="A71" s="348" t="s">
        <v>467</v>
      </c>
      <c r="B71" s="348"/>
      <c r="C71" s="348"/>
      <c r="D71" s="348"/>
      <c r="E71" s="298">
        <f t="shared" si="2"/>
        <v>8</v>
      </c>
      <c r="F71" s="297">
        <v>0</v>
      </c>
      <c r="G71" s="297">
        <v>0</v>
      </c>
      <c r="H71" s="297">
        <v>0</v>
      </c>
      <c r="I71" s="297"/>
      <c r="J71" s="297">
        <v>0</v>
      </c>
      <c r="K71" s="297">
        <v>0</v>
      </c>
      <c r="L71" s="297">
        <v>2</v>
      </c>
      <c r="M71" s="297">
        <v>6</v>
      </c>
      <c r="N71" s="297">
        <v>0</v>
      </c>
    </row>
    <row r="72" spans="1:14" ht="11.25" customHeight="1" x14ac:dyDescent="0.2">
      <c r="A72" s="348" t="s">
        <v>468</v>
      </c>
      <c r="B72" s="348"/>
      <c r="C72" s="348"/>
      <c r="D72" s="348"/>
      <c r="E72" s="298">
        <f t="shared" si="2"/>
        <v>9</v>
      </c>
      <c r="F72" s="297">
        <v>0</v>
      </c>
      <c r="G72" s="297">
        <v>1</v>
      </c>
      <c r="H72" s="297">
        <v>0</v>
      </c>
      <c r="I72" s="297"/>
      <c r="J72" s="297">
        <v>0</v>
      </c>
      <c r="K72" s="297">
        <v>0</v>
      </c>
      <c r="L72" s="297">
        <v>2</v>
      </c>
      <c r="M72" s="297">
        <v>6</v>
      </c>
      <c r="N72" s="297">
        <v>0</v>
      </c>
    </row>
    <row r="73" spans="1:14" ht="11.25" customHeight="1" x14ac:dyDescent="0.2">
      <c r="A73" s="348" t="s">
        <v>469</v>
      </c>
      <c r="B73" s="348"/>
      <c r="C73" s="348"/>
      <c r="D73" s="348"/>
      <c r="E73" s="298">
        <f t="shared" si="2"/>
        <v>17</v>
      </c>
      <c r="F73" s="297">
        <v>4</v>
      </c>
      <c r="G73" s="297">
        <v>0</v>
      </c>
      <c r="H73" s="297">
        <v>8</v>
      </c>
      <c r="I73" s="297"/>
      <c r="J73" s="297">
        <v>0</v>
      </c>
      <c r="K73" s="297">
        <v>0</v>
      </c>
      <c r="L73" s="297">
        <v>0</v>
      </c>
      <c r="M73" s="297">
        <v>5</v>
      </c>
      <c r="N73" s="297">
        <v>0</v>
      </c>
    </row>
    <row r="74" spans="1:14" ht="11.25" customHeight="1" x14ac:dyDescent="0.2">
      <c r="A74" s="348" t="s">
        <v>470</v>
      </c>
      <c r="B74" s="348"/>
      <c r="C74" s="348"/>
      <c r="D74" s="348"/>
      <c r="E74" s="298">
        <f t="shared" si="2"/>
        <v>22</v>
      </c>
      <c r="F74" s="297">
        <v>10</v>
      </c>
      <c r="G74" s="297">
        <v>0</v>
      </c>
      <c r="H74" s="297">
        <v>0</v>
      </c>
      <c r="I74" s="297"/>
      <c r="J74" s="297">
        <v>0</v>
      </c>
      <c r="K74" s="297">
        <v>0</v>
      </c>
      <c r="L74" s="297">
        <v>0</v>
      </c>
      <c r="M74" s="297">
        <v>12</v>
      </c>
      <c r="N74" s="297">
        <v>0</v>
      </c>
    </row>
    <row r="75" spans="1:14" ht="11.25" customHeight="1" x14ac:dyDescent="0.2">
      <c r="A75" s="348" t="s">
        <v>471</v>
      </c>
      <c r="B75" s="348"/>
      <c r="C75" s="348"/>
      <c r="D75" s="348"/>
      <c r="E75" s="298">
        <f t="shared" si="2"/>
        <v>23</v>
      </c>
      <c r="F75" s="297">
        <v>10</v>
      </c>
      <c r="G75" s="297">
        <v>1</v>
      </c>
      <c r="H75" s="297">
        <v>0</v>
      </c>
      <c r="I75" s="297"/>
      <c r="J75" s="297">
        <v>0</v>
      </c>
      <c r="K75" s="297">
        <v>0</v>
      </c>
      <c r="L75" s="297">
        <v>3</v>
      </c>
      <c r="M75" s="297">
        <v>9</v>
      </c>
      <c r="N75" s="297">
        <v>0</v>
      </c>
    </row>
    <row r="76" spans="1:14" ht="11.25" customHeight="1" x14ac:dyDescent="0.2">
      <c r="A76" s="348" t="s">
        <v>472</v>
      </c>
      <c r="B76" s="348"/>
      <c r="C76" s="348"/>
      <c r="D76" s="348"/>
      <c r="E76" s="298">
        <f t="shared" si="2"/>
        <v>25</v>
      </c>
      <c r="F76" s="297">
        <v>3</v>
      </c>
      <c r="G76" s="297">
        <v>1</v>
      </c>
      <c r="H76" s="297">
        <v>0</v>
      </c>
      <c r="I76" s="297"/>
      <c r="J76" s="297">
        <v>0</v>
      </c>
      <c r="K76" s="297">
        <v>0</v>
      </c>
      <c r="L76" s="297">
        <v>6</v>
      </c>
      <c r="M76" s="297">
        <v>15</v>
      </c>
      <c r="N76" s="297">
        <v>0</v>
      </c>
    </row>
    <row r="77" spans="1:14" ht="11.25" customHeight="1" x14ac:dyDescent="0.2">
      <c r="A77" s="348" t="s">
        <v>473</v>
      </c>
      <c r="B77" s="348"/>
      <c r="C77" s="348"/>
      <c r="D77" s="348"/>
      <c r="E77" s="298">
        <f t="shared" si="2"/>
        <v>34</v>
      </c>
      <c r="F77" s="297">
        <v>0</v>
      </c>
      <c r="G77" s="297">
        <v>1</v>
      </c>
      <c r="H77" s="297">
        <v>0</v>
      </c>
      <c r="I77" s="297"/>
      <c r="J77" s="297">
        <v>0</v>
      </c>
      <c r="K77" s="297">
        <v>0</v>
      </c>
      <c r="L77" s="297">
        <v>4</v>
      </c>
      <c r="M77" s="297">
        <v>29</v>
      </c>
      <c r="N77" s="297">
        <v>0</v>
      </c>
    </row>
    <row r="78" spans="1:14" ht="11.25" customHeight="1" x14ac:dyDescent="0.2">
      <c r="A78" s="348" t="s">
        <v>474</v>
      </c>
      <c r="B78" s="348"/>
      <c r="C78" s="348"/>
      <c r="D78" s="348"/>
      <c r="E78" s="298">
        <f t="shared" si="2"/>
        <v>11</v>
      </c>
      <c r="F78" s="297">
        <v>0</v>
      </c>
      <c r="G78" s="297">
        <v>0</v>
      </c>
      <c r="H78" s="297">
        <v>0</v>
      </c>
      <c r="I78" s="297"/>
      <c r="J78" s="297">
        <v>0</v>
      </c>
      <c r="K78" s="297">
        <v>0</v>
      </c>
      <c r="L78" s="297">
        <v>1</v>
      </c>
      <c r="M78" s="297">
        <v>10</v>
      </c>
      <c r="N78" s="297">
        <v>0</v>
      </c>
    </row>
    <row r="79" spans="1:14" ht="11.25" customHeight="1" x14ac:dyDescent="0.2">
      <c r="A79" s="348" t="s">
        <v>475</v>
      </c>
      <c r="B79" s="348"/>
      <c r="C79" s="348"/>
      <c r="D79" s="348"/>
      <c r="E79" s="298">
        <f t="shared" si="2"/>
        <v>24</v>
      </c>
      <c r="F79" s="297">
        <v>0</v>
      </c>
      <c r="G79" s="297">
        <v>0</v>
      </c>
      <c r="H79" s="297">
        <v>0</v>
      </c>
      <c r="I79" s="297"/>
      <c r="J79" s="297">
        <v>0</v>
      </c>
      <c r="K79" s="297">
        <v>0</v>
      </c>
      <c r="L79" s="297">
        <v>0</v>
      </c>
      <c r="M79" s="297">
        <v>24</v>
      </c>
      <c r="N79" s="297">
        <v>0</v>
      </c>
    </row>
    <row r="80" spans="1:14" ht="11.25" customHeight="1" x14ac:dyDescent="0.2">
      <c r="A80" s="348" t="s">
        <v>476</v>
      </c>
      <c r="B80" s="348"/>
      <c r="C80" s="348"/>
      <c r="D80" s="348"/>
      <c r="E80" s="298">
        <f t="shared" si="2"/>
        <v>33</v>
      </c>
      <c r="F80" s="297">
        <v>4</v>
      </c>
      <c r="G80" s="297">
        <v>1</v>
      </c>
      <c r="H80" s="297">
        <v>0</v>
      </c>
      <c r="I80" s="297"/>
      <c r="J80" s="297">
        <v>0</v>
      </c>
      <c r="K80" s="297">
        <v>0</v>
      </c>
      <c r="L80" s="297">
        <v>2</v>
      </c>
      <c r="M80" s="297">
        <v>26</v>
      </c>
      <c r="N80" s="297">
        <v>0</v>
      </c>
    </row>
    <row r="81" spans="1:14" ht="11.25" customHeight="1" x14ac:dyDescent="0.2">
      <c r="A81" s="348" t="s">
        <v>477</v>
      </c>
      <c r="B81" s="348"/>
      <c r="C81" s="348"/>
      <c r="D81" s="348"/>
      <c r="E81" s="298">
        <f t="shared" si="2"/>
        <v>22</v>
      </c>
      <c r="F81" s="297">
        <v>0</v>
      </c>
      <c r="G81" s="297">
        <v>1</v>
      </c>
      <c r="H81" s="297">
        <v>0</v>
      </c>
      <c r="I81" s="297"/>
      <c r="J81" s="297">
        <v>0</v>
      </c>
      <c r="K81" s="297">
        <v>0</v>
      </c>
      <c r="L81" s="297">
        <v>4</v>
      </c>
      <c r="M81" s="297">
        <v>17</v>
      </c>
      <c r="N81" s="297">
        <v>0</v>
      </c>
    </row>
    <row r="82" spans="1:14" ht="11.25" customHeight="1" x14ac:dyDescent="0.2">
      <c r="A82" s="348" t="s">
        <v>478</v>
      </c>
      <c r="B82" s="348"/>
      <c r="C82" s="348"/>
      <c r="D82" s="348"/>
      <c r="E82" s="298">
        <f t="shared" si="2"/>
        <v>69</v>
      </c>
      <c r="F82" s="297">
        <v>10</v>
      </c>
      <c r="G82" s="297">
        <v>8</v>
      </c>
      <c r="H82" s="297">
        <v>0</v>
      </c>
      <c r="I82" s="297"/>
      <c r="J82" s="297">
        <v>0</v>
      </c>
      <c r="K82" s="297">
        <v>0</v>
      </c>
      <c r="L82" s="297">
        <v>5</v>
      </c>
      <c r="M82" s="297">
        <v>46</v>
      </c>
      <c r="N82" s="297">
        <v>0</v>
      </c>
    </row>
    <row r="83" spans="1:14" ht="11.25" customHeight="1" x14ac:dyDescent="0.2">
      <c r="A83" s="348" t="s">
        <v>479</v>
      </c>
      <c r="B83" s="348"/>
      <c r="C83" s="348"/>
      <c r="D83" s="348"/>
      <c r="E83" s="298">
        <f t="shared" si="2"/>
        <v>30</v>
      </c>
      <c r="F83" s="297">
        <v>0</v>
      </c>
      <c r="G83" s="297">
        <v>1</v>
      </c>
      <c r="H83" s="297">
        <v>0</v>
      </c>
      <c r="I83" s="297"/>
      <c r="J83" s="297">
        <v>0</v>
      </c>
      <c r="K83" s="297">
        <v>0</v>
      </c>
      <c r="L83" s="297">
        <v>7</v>
      </c>
      <c r="M83" s="297">
        <v>22</v>
      </c>
      <c r="N83" s="297">
        <v>0</v>
      </c>
    </row>
    <row r="84" spans="1:14" ht="11.25" customHeight="1" x14ac:dyDescent="0.2">
      <c r="A84" s="348" t="s">
        <v>480</v>
      </c>
      <c r="B84" s="348"/>
      <c r="C84" s="348"/>
      <c r="D84" s="348"/>
      <c r="E84" s="298">
        <f t="shared" si="2"/>
        <v>35</v>
      </c>
      <c r="F84" s="297">
        <v>16</v>
      </c>
      <c r="G84" s="297">
        <v>1</v>
      </c>
      <c r="H84" s="297">
        <v>0</v>
      </c>
      <c r="I84" s="297"/>
      <c r="J84" s="297">
        <v>0</v>
      </c>
      <c r="K84" s="297">
        <v>0</v>
      </c>
      <c r="L84" s="297">
        <v>8</v>
      </c>
      <c r="M84" s="297">
        <v>10</v>
      </c>
      <c r="N84" s="297">
        <v>0</v>
      </c>
    </row>
    <row r="85" spans="1:14" ht="11.25" customHeight="1" x14ac:dyDescent="0.2">
      <c r="A85" s="348" t="s">
        <v>481</v>
      </c>
      <c r="B85" s="348"/>
      <c r="C85" s="348"/>
      <c r="D85" s="348"/>
      <c r="E85" s="298">
        <f t="shared" si="2"/>
        <v>9</v>
      </c>
      <c r="F85" s="297">
        <v>0</v>
      </c>
      <c r="G85" s="297">
        <v>0</v>
      </c>
      <c r="H85" s="297">
        <v>0</v>
      </c>
      <c r="I85" s="297"/>
      <c r="J85" s="297">
        <v>0</v>
      </c>
      <c r="K85" s="297">
        <v>0</v>
      </c>
      <c r="L85" s="297">
        <v>0</v>
      </c>
      <c r="M85" s="297">
        <v>9</v>
      </c>
      <c r="N85" s="297">
        <v>0</v>
      </c>
    </row>
    <row r="86" spans="1:14" ht="11.25" customHeight="1" x14ac:dyDescent="0.2">
      <c r="A86" s="348" t="s">
        <v>482</v>
      </c>
      <c r="B86" s="348"/>
      <c r="C86" s="348"/>
      <c r="D86" s="348"/>
      <c r="E86" s="298">
        <f t="shared" si="2"/>
        <v>7</v>
      </c>
      <c r="F86" s="297">
        <v>0</v>
      </c>
      <c r="G86" s="297">
        <v>0</v>
      </c>
      <c r="H86" s="297">
        <v>0</v>
      </c>
      <c r="I86" s="297"/>
      <c r="J86" s="297">
        <v>0</v>
      </c>
      <c r="K86" s="297">
        <v>0</v>
      </c>
      <c r="L86" s="297">
        <v>2</v>
      </c>
      <c r="M86" s="297">
        <v>5</v>
      </c>
      <c r="N86" s="297">
        <v>0</v>
      </c>
    </row>
    <row r="87" spans="1:14" ht="11.25" customHeight="1" x14ac:dyDescent="0.2">
      <c r="A87" s="348" t="s">
        <v>483</v>
      </c>
      <c r="B87" s="348"/>
      <c r="C87" s="348"/>
      <c r="D87" s="348"/>
      <c r="E87" s="298">
        <f t="shared" si="2"/>
        <v>9</v>
      </c>
      <c r="F87" s="297">
        <v>0</v>
      </c>
      <c r="G87" s="297">
        <v>0</v>
      </c>
      <c r="H87" s="297">
        <v>0</v>
      </c>
      <c r="I87" s="297"/>
      <c r="J87" s="297">
        <v>0</v>
      </c>
      <c r="K87" s="297">
        <v>0</v>
      </c>
      <c r="L87" s="297">
        <v>5</v>
      </c>
      <c r="M87" s="297">
        <v>4</v>
      </c>
      <c r="N87" s="297">
        <v>0</v>
      </c>
    </row>
    <row r="88" spans="1:14" ht="11.25" customHeight="1" x14ac:dyDescent="0.2">
      <c r="A88" s="348" t="s">
        <v>484</v>
      </c>
      <c r="B88" s="348"/>
      <c r="C88" s="348"/>
      <c r="D88" s="348"/>
      <c r="E88" s="298">
        <f t="shared" si="2"/>
        <v>43</v>
      </c>
      <c r="F88" s="297">
        <v>8</v>
      </c>
      <c r="G88" s="297">
        <v>1</v>
      </c>
      <c r="H88" s="297">
        <v>0</v>
      </c>
      <c r="I88" s="297"/>
      <c r="J88" s="297">
        <v>0</v>
      </c>
      <c r="K88" s="297">
        <v>0</v>
      </c>
      <c r="L88" s="297">
        <v>4</v>
      </c>
      <c r="M88" s="297">
        <v>30</v>
      </c>
      <c r="N88" s="297">
        <v>0</v>
      </c>
    </row>
    <row r="89" spans="1:14" ht="11.25" customHeight="1" x14ac:dyDescent="0.2">
      <c r="A89" s="348" t="s">
        <v>485</v>
      </c>
      <c r="B89" s="348"/>
      <c r="C89" s="348"/>
      <c r="D89" s="348"/>
      <c r="E89" s="298">
        <f t="shared" si="2"/>
        <v>12</v>
      </c>
      <c r="F89" s="297">
        <v>0</v>
      </c>
      <c r="G89" s="297">
        <v>0</v>
      </c>
      <c r="H89" s="297">
        <v>0</v>
      </c>
      <c r="I89" s="297"/>
      <c r="J89" s="297">
        <v>0</v>
      </c>
      <c r="K89" s="297">
        <v>0</v>
      </c>
      <c r="L89" s="297">
        <v>3</v>
      </c>
      <c r="M89" s="297">
        <v>9</v>
      </c>
      <c r="N89" s="297">
        <v>0</v>
      </c>
    </row>
    <row r="90" spans="1:14" ht="11.25" customHeight="1" x14ac:dyDescent="0.2">
      <c r="A90" s="348" t="s">
        <v>486</v>
      </c>
      <c r="B90" s="348"/>
      <c r="C90" s="348"/>
      <c r="D90" s="348"/>
      <c r="E90" s="298">
        <f t="shared" si="2"/>
        <v>7</v>
      </c>
      <c r="F90" s="297">
        <v>0</v>
      </c>
      <c r="G90" s="297">
        <v>0</v>
      </c>
      <c r="H90" s="297">
        <v>0</v>
      </c>
      <c r="I90" s="297"/>
      <c r="J90" s="297">
        <v>0</v>
      </c>
      <c r="K90" s="297">
        <v>0</v>
      </c>
      <c r="L90" s="297">
        <v>1</v>
      </c>
      <c r="M90" s="297">
        <v>6</v>
      </c>
      <c r="N90" s="297">
        <v>0</v>
      </c>
    </row>
    <row r="91" spans="1:14" ht="11.25" customHeight="1" x14ac:dyDescent="0.2">
      <c r="A91" s="348" t="s">
        <v>487</v>
      </c>
      <c r="B91" s="348"/>
      <c r="C91" s="348"/>
      <c r="D91" s="348"/>
      <c r="E91" s="298">
        <f t="shared" si="2"/>
        <v>29</v>
      </c>
      <c r="F91" s="297">
        <v>22</v>
      </c>
      <c r="G91" s="297">
        <v>0</v>
      </c>
      <c r="H91" s="297">
        <v>0</v>
      </c>
      <c r="I91" s="297"/>
      <c r="J91" s="297">
        <v>0</v>
      </c>
      <c r="K91" s="297">
        <v>0</v>
      </c>
      <c r="L91" s="297">
        <v>2</v>
      </c>
      <c r="M91" s="297">
        <v>5</v>
      </c>
      <c r="N91" s="297">
        <v>0</v>
      </c>
    </row>
    <row r="92" spans="1:14" ht="11.25" customHeight="1" x14ac:dyDescent="0.2">
      <c r="A92" s="348" t="s">
        <v>488</v>
      </c>
      <c r="B92" s="348"/>
      <c r="C92" s="348"/>
      <c r="D92" s="348"/>
      <c r="E92" s="298">
        <f t="shared" si="2"/>
        <v>12</v>
      </c>
      <c r="F92" s="297">
        <v>0</v>
      </c>
      <c r="G92" s="297">
        <v>0</v>
      </c>
      <c r="H92" s="297">
        <v>0</v>
      </c>
      <c r="I92" s="297"/>
      <c r="J92" s="297">
        <v>0</v>
      </c>
      <c r="K92" s="297">
        <v>0</v>
      </c>
      <c r="L92" s="297">
        <v>4</v>
      </c>
      <c r="M92" s="297">
        <v>8</v>
      </c>
      <c r="N92" s="297">
        <v>0</v>
      </c>
    </row>
    <row r="93" spans="1:14" ht="11.25" customHeight="1" x14ac:dyDescent="0.2">
      <c r="A93" s="348" t="s">
        <v>489</v>
      </c>
      <c r="B93" s="348"/>
      <c r="C93" s="348"/>
      <c r="D93" s="348"/>
      <c r="E93" s="298">
        <f t="shared" si="2"/>
        <v>29</v>
      </c>
      <c r="F93" s="297">
        <v>0</v>
      </c>
      <c r="G93" s="297">
        <v>0</v>
      </c>
      <c r="H93" s="297">
        <v>0</v>
      </c>
      <c r="I93" s="297"/>
      <c r="J93" s="297">
        <v>0</v>
      </c>
      <c r="K93" s="297">
        <v>0</v>
      </c>
      <c r="L93" s="297">
        <v>0</v>
      </c>
      <c r="M93" s="297">
        <v>29</v>
      </c>
      <c r="N93" s="297">
        <v>0</v>
      </c>
    </row>
    <row r="94" spans="1:14" ht="11.25" customHeight="1" x14ac:dyDescent="0.2">
      <c r="A94" s="348" t="s">
        <v>490</v>
      </c>
      <c r="B94" s="348"/>
      <c r="C94" s="348"/>
      <c r="D94" s="348"/>
      <c r="E94" s="298">
        <f t="shared" si="2"/>
        <v>45</v>
      </c>
      <c r="F94" s="297">
        <v>0</v>
      </c>
      <c r="G94" s="297">
        <v>1</v>
      </c>
      <c r="H94" s="297">
        <v>0</v>
      </c>
      <c r="I94" s="297"/>
      <c r="J94" s="297">
        <v>0</v>
      </c>
      <c r="K94" s="297">
        <v>0</v>
      </c>
      <c r="L94" s="297">
        <v>10</v>
      </c>
      <c r="M94" s="297">
        <v>34</v>
      </c>
      <c r="N94" s="297">
        <v>0</v>
      </c>
    </row>
    <row r="95" spans="1:14" ht="11.25" customHeight="1" x14ac:dyDescent="0.2">
      <c r="A95" s="348" t="s">
        <v>491</v>
      </c>
      <c r="B95" s="348"/>
      <c r="C95" s="348"/>
      <c r="D95" s="348"/>
      <c r="E95" s="298">
        <f t="shared" si="2"/>
        <v>5</v>
      </c>
      <c r="F95" s="297">
        <v>3</v>
      </c>
      <c r="G95" s="297">
        <v>0</v>
      </c>
      <c r="H95" s="297">
        <v>0</v>
      </c>
      <c r="I95" s="297"/>
      <c r="J95" s="297">
        <v>0</v>
      </c>
      <c r="K95" s="297">
        <v>0</v>
      </c>
      <c r="L95" s="297">
        <v>0</v>
      </c>
      <c r="M95" s="297">
        <v>2</v>
      </c>
      <c r="N95" s="297">
        <v>0</v>
      </c>
    </row>
    <row r="96" spans="1:14" ht="11.25" customHeight="1" x14ac:dyDescent="0.2">
      <c r="A96" s="348" t="s">
        <v>492</v>
      </c>
      <c r="B96" s="348"/>
      <c r="C96" s="348"/>
      <c r="D96" s="348"/>
      <c r="E96" s="298">
        <f t="shared" ref="E96:E119" si="3">SUM(F96:N96)</f>
        <v>46</v>
      </c>
      <c r="F96" s="297">
        <v>13</v>
      </c>
      <c r="G96" s="297">
        <v>0</v>
      </c>
      <c r="H96" s="297">
        <v>0</v>
      </c>
      <c r="I96" s="297"/>
      <c r="J96" s="297">
        <v>0</v>
      </c>
      <c r="K96" s="297">
        <v>0</v>
      </c>
      <c r="L96" s="297">
        <v>2</v>
      </c>
      <c r="M96" s="297">
        <v>31</v>
      </c>
      <c r="N96" s="297">
        <v>0</v>
      </c>
    </row>
    <row r="97" spans="1:14" ht="11.25" customHeight="1" x14ac:dyDescent="0.2">
      <c r="A97" s="348" t="s">
        <v>493</v>
      </c>
      <c r="B97" s="348"/>
      <c r="C97" s="348"/>
      <c r="D97" s="348"/>
      <c r="E97" s="298">
        <f t="shared" si="3"/>
        <v>18</v>
      </c>
      <c r="F97" s="297">
        <v>0</v>
      </c>
      <c r="G97" s="297">
        <v>0</v>
      </c>
      <c r="H97" s="297">
        <v>0</v>
      </c>
      <c r="I97" s="297"/>
      <c r="J97" s="297">
        <v>0</v>
      </c>
      <c r="K97" s="297">
        <v>0</v>
      </c>
      <c r="L97" s="297">
        <v>2</v>
      </c>
      <c r="M97" s="297">
        <v>16</v>
      </c>
      <c r="N97" s="297">
        <v>0</v>
      </c>
    </row>
    <row r="98" spans="1:14" ht="11.25" customHeight="1" x14ac:dyDescent="0.2">
      <c r="A98" s="348" t="s">
        <v>494</v>
      </c>
      <c r="B98" s="348"/>
      <c r="C98" s="348"/>
      <c r="D98" s="348"/>
      <c r="E98" s="298">
        <f t="shared" si="3"/>
        <v>4</v>
      </c>
      <c r="F98" s="297">
        <v>0</v>
      </c>
      <c r="G98" s="297">
        <v>0</v>
      </c>
      <c r="H98" s="297">
        <v>0</v>
      </c>
      <c r="I98" s="297"/>
      <c r="J98" s="297">
        <v>0</v>
      </c>
      <c r="K98" s="297">
        <v>0</v>
      </c>
      <c r="L98" s="297">
        <v>1</v>
      </c>
      <c r="M98" s="297">
        <v>3</v>
      </c>
      <c r="N98" s="297">
        <v>0</v>
      </c>
    </row>
    <row r="99" spans="1:14" ht="11.25" customHeight="1" x14ac:dyDescent="0.2">
      <c r="A99" s="348" t="s">
        <v>495</v>
      </c>
      <c r="B99" s="348"/>
      <c r="C99" s="348"/>
      <c r="D99" s="348"/>
      <c r="E99" s="298">
        <f t="shared" si="3"/>
        <v>77</v>
      </c>
      <c r="F99" s="297">
        <v>10</v>
      </c>
      <c r="G99" s="297">
        <v>1</v>
      </c>
      <c r="H99" s="297">
        <v>0</v>
      </c>
      <c r="I99" s="297"/>
      <c r="J99" s="297">
        <v>0</v>
      </c>
      <c r="K99" s="297">
        <v>0</v>
      </c>
      <c r="L99" s="297">
        <v>52</v>
      </c>
      <c r="M99" s="297">
        <v>14</v>
      </c>
      <c r="N99" s="297">
        <v>0</v>
      </c>
    </row>
    <row r="100" spans="1:14" ht="11.25" customHeight="1" x14ac:dyDescent="0.2">
      <c r="A100" s="348" t="s">
        <v>496</v>
      </c>
      <c r="B100" s="348"/>
      <c r="C100" s="348"/>
      <c r="D100" s="348"/>
      <c r="E100" s="298">
        <f t="shared" si="3"/>
        <v>7</v>
      </c>
      <c r="F100" s="297">
        <v>0</v>
      </c>
      <c r="G100" s="297">
        <v>0</v>
      </c>
      <c r="H100" s="297">
        <v>0</v>
      </c>
      <c r="I100" s="297"/>
      <c r="J100" s="297">
        <v>0</v>
      </c>
      <c r="K100" s="297">
        <v>0</v>
      </c>
      <c r="L100" s="297">
        <v>0</v>
      </c>
      <c r="M100" s="297">
        <v>7</v>
      </c>
      <c r="N100" s="297">
        <v>0</v>
      </c>
    </row>
    <row r="101" spans="1:14" ht="11.25" customHeight="1" x14ac:dyDescent="0.2">
      <c r="A101" s="348" t="s">
        <v>497</v>
      </c>
      <c r="B101" s="348"/>
      <c r="C101" s="348"/>
      <c r="D101" s="348"/>
      <c r="E101" s="298">
        <f t="shared" si="3"/>
        <v>32</v>
      </c>
      <c r="F101" s="297">
        <v>2</v>
      </c>
      <c r="G101" s="297">
        <v>0</v>
      </c>
      <c r="H101" s="297">
        <v>0</v>
      </c>
      <c r="I101" s="297"/>
      <c r="J101" s="297">
        <v>0</v>
      </c>
      <c r="K101" s="297">
        <v>0</v>
      </c>
      <c r="L101" s="297">
        <v>8</v>
      </c>
      <c r="M101" s="297">
        <v>22</v>
      </c>
      <c r="N101" s="297">
        <v>0</v>
      </c>
    </row>
    <row r="102" spans="1:14" ht="11.25" customHeight="1" x14ac:dyDescent="0.2">
      <c r="A102" s="348" t="s">
        <v>498</v>
      </c>
      <c r="B102" s="348"/>
      <c r="C102" s="348"/>
      <c r="D102" s="348"/>
      <c r="E102" s="298">
        <f t="shared" si="3"/>
        <v>14</v>
      </c>
      <c r="F102" s="297">
        <v>9</v>
      </c>
      <c r="G102" s="297">
        <v>0</v>
      </c>
      <c r="H102" s="297">
        <v>0</v>
      </c>
      <c r="I102" s="297"/>
      <c r="J102" s="297">
        <v>0</v>
      </c>
      <c r="K102" s="297">
        <v>0</v>
      </c>
      <c r="L102" s="297">
        <v>0</v>
      </c>
      <c r="M102" s="297">
        <v>5</v>
      </c>
      <c r="N102" s="297">
        <v>0</v>
      </c>
    </row>
    <row r="103" spans="1:14" ht="11.25" customHeight="1" x14ac:dyDescent="0.2">
      <c r="A103" s="348" t="s">
        <v>499</v>
      </c>
      <c r="B103" s="348"/>
      <c r="C103" s="348"/>
      <c r="D103" s="348"/>
      <c r="E103" s="298">
        <f t="shared" si="3"/>
        <v>28</v>
      </c>
      <c r="F103" s="297">
        <v>0</v>
      </c>
      <c r="G103" s="297">
        <v>1</v>
      </c>
      <c r="H103" s="297">
        <v>0</v>
      </c>
      <c r="I103" s="297"/>
      <c r="J103" s="297">
        <v>0</v>
      </c>
      <c r="K103" s="297">
        <v>0</v>
      </c>
      <c r="L103" s="297">
        <v>5</v>
      </c>
      <c r="M103" s="297">
        <v>22</v>
      </c>
      <c r="N103" s="297">
        <v>0</v>
      </c>
    </row>
    <row r="104" spans="1:14" ht="11.25" customHeight="1" x14ac:dyDescent="0.2">
      <c r="A104" s="348" t="s">
        <v>500</v>
      </c>
      <c r="B104" s="348"/>
      <c r="C104" s="348"/>
      <c r="D104" s="348"/>
      <c r="E104" s="298">
        <f t="shared" si="3"/>
        <v>14</v>
      </c>
      <c r="F104" s="297">
        <v>0</v>
      </c>
      <c r="G104" s="297">
        <v>1</v>
      </c>
      <c r="H104" s="297">
        <v>0</v>
      </c>
      <c r="I104" s="297"/>
      <c r="J104" s="297">
        <v>0</v>
      </c>
      <c r="K104" s="297">
        <v>0</v>
      </c>
      <c r="L104" s="297">
        <v>6</v>
      </c>
      <c r="M104" s="297">
        <v>7</v>
      </c>
      <c r="N104" s="297">
        <v>0</v>
      </c>
    </row>
    <row r="105" spans="1:14" ht="11.25" customHeight="1" x14ac:dyDescent="0.2">
      <c r="A105" s="348" t="s">
        <v>501</v>
      </c>
      <c r="B105" s="348"/>
      <c r="C105" s="348"/>
      <c r="D105" s="348"/>
      <c r="E105" s="298">
        <f t="shared" si="3"/>
        <v>14</v>
      </c>
      <c r="F105" s="297">
        <v>0</v>
      </c>
      <c r="G105" s="297">
        <v>0</v>
      </c>
      <c r="H105" s="297">
        <v>0</v>
      </c>
      <c r="I105" s="297"/>
      <c r="J105" s="297">
        <v>0</v>
      </c>
      <c r="K105" s="297">
        <v>0</v>
      </c>
      <c r="L105" s="297">
        <v>5</v>
      </c>
      <c r="M105" s="297">
        <v>9</v>
      </c>
      <c r="N105" s="297">
        <v>0</v>
      </c>
    </row>
    <row r="106" spans="1:14" ht="11.25" customHeight="1" x14ac:dyDescent="0.2">
      <c r="A106" s="348" t="s">
        <v>502</v>
      </c>
      <c r="B106" s="348"/>
      <c r="C106" s="348"/>
      <c r="D106" s="348"/>
      <c r="E106" s="298">
        <f t="shared" si="3"/>
        <v>120</v>
      </c>
      <c r="F106" s="297">
        <v>85</v>
      </c>
      <c r="G106" s="297">
        <v>0</v>
      </c>
      <c r="H106" s="297">
        <v>0</v>
      </c>
      <c r="I106" s="297"/>
      <c r="J106" s="297">
        <v>0</v>
      </c>
      <c r="K106" s="297">
        <v>0</v>
      </c>
      <c r="L106" s="297">
        <v>0</v>
      </c>
      <c r="M106" s="297">
        <v>35</v>
      </c>
      <c r="N106" s="297">
        <v>0</v>
      </c>
    </row>
    <row r="107" spans="1:14" ht="11.25" customHeight="1" x14ac:dyDescent="0.2">
      <c r="A107" s="348" t="s">
        <v>503</v>
      </c>
      <c r="B107" s="348"/>
      <c r="C107" s="348"/>
      <c r="D107" s="348"/>
      <c r="E107" s="298">
        <f t="shared" si="3"/>
        <v>2</v>
      </c>
      <c r="F107" s="297">
        <v>0</v>
      </c>
      <c r="G107" s="297">
        <v>0</v>
      </c>
      <c r="H107" s="297">
        <v>0</v>
      </c>
      <c r="I107" s="297"/>
      <c r="J107" s="297">
        <v>0</v>
      </c>
      <c r="K107" s="297">
        <v>0</v>
      </c>
      <c r="L107" s="297">
        <v>0</v>
      </c>
      <c r="M107" s="297">
        <v>2</v>
      </c>
      <c r="N107" s="297">
        <v>0</v>
      </c>
    </row>
    <row r="108" spans="1:14" ht="11.25" customHeight="1" x14ac:dyDescent="0.2">
      <c r="A108" s="348" t="s">
        <v>504</v>
      </c>
      <c r="B108" s="348"/>
      <c r="C108" s="348"/>
      <c r="D108" s="348"/>
      <c r="E108" s="298">
        <f t="shared" si="3"/>
        <v>10</v>
      </c>
      <c r="F108" s="297">
        <v>0</v>
      </c>
      <c r="G108" s="297">
        <v>0</v>
      </c>
      <c r="H108" s="297">
        <v>0</v>
      </c>
      <c r="I108" s="297"/>
      <c r="J108" s="297">
        <v>0</v>
      </c>
      <c r="K108" s="297">
        <v>0</v>
      </c>
      <c r="L108" s="297">
        <v>6</v>
      </c>
      <c r="M108" s="297">
        <v>4</v>
      </c>
      <c r="N108" s="297">
        <v>0</v>
      </c>
    </row>
    <row r="109" spans="1:14" ht="11.25" customHeight="1" x14ac:dyDescent="0.2">
      <c r="A109" s="348" t="s">
        <v>505</v>
      </c>
      <c r="B109" s="348"/>
      <c r="C109" s="348"/>
      <c r="D109" s="348"/>
      <c r="E109" s="298">
        <f t="shared" si="3"/>
        <v>97</v>
      </c>
      <c r="F109" s="297">
        <v>9</v>
      </c>
      <c r="G109" s="297">
        <v>3</v>
      </c>
      <c r="H109" s="297">
        <v>33</v>
      </c>
      <c r="I109" s="297"/>
      <c r="J109" s="297">
        <v>0</v>
      </c>
      <c r="K109" s="297">
        <v>0</v>
      </c>
      <c r="L109" s="297">
        <v>11</v>
      </c>
      <c r="M109" s="297">
        <v>41</v>
      </c>
      <c r="N109" s="297">
        <v>0</v>
      </c>
    </row>
    <row r="110" spans="1:14" ht="11.25" customHeight="1" x14ac:dyDescent="0.2">
      <c r="A110" s="348" t="s">
        <v>506</v>
      </c>
      <c r="B110" s="348"/>
      <c r="C110" s="348"/>
      <c r="D110" s="348"/>
      <c r="E110" s="298">
        <f t="shared" si="3"/>
        <v>4</v>
      </c>
      <c r="F110" s="297">
        <v>0</v>
      </c>
      <c r="G110" s="297">
        <v>0</v>
      </c>
      <c r="H110" s="297">
        <v>0</v>
      </c>
      <c r="I110" s="297"/>
      <c r="J110" s="297">
        <v>0</v>
      </c>
      <c r="K110" s="297">
        <v>0</v>
      </c>
      <c r="L110" s="297">
        <v>0</v>
      </c>
      <c r="M110" s="297">
        <v>4</v>
      </c>
      <c r="N110" s="297">
        <v>0</v>
      </c>
    </row>
    <row r="111" spans="1:14" ht="11.25" customHeight="1" x14ac:dyDescent="0.2">
      <c r="A111" s="348" t="s">
        <v>507</v>
      </c>
      <c r="B111" s="348"/>
      <c r="C111" s="348"/>
      <c r="D111" s="348"/>
      <c r="E111" s="298">
        <f t="shared" si="3"/>
        <v>7</v>
      </c>
      <c r="F111" s="297">
        <v>0</v>
      </c>
      <c r="G111" s="297">
        <v>0</v>
      </c>
      <c r="H111" s="297">
        <v>0</v>
      </c>
      <c r="I111" s="297"/>
      <c r="J111" s="297">
        <v>0</v>
      </c>
      <c r="K111" s="297">
        <v>0</v>
      </c>
      <c r="L111" s="297">
        <v>0</v>
      </c>
      <c r="M111" s="297">
        <v>7</v>
      </c>
      <c r="N111" s="297">
        <v>0</v>
      </c>
    </row>
    <row r="112" spans="1:14" ht="11.25" customHeight="1" x14ac:dyDescent="0.2">
      <c r="A112" s="348" t="s">
        <v>508</v>
      </c>
      <c r="B112" s="348"/>
      <c r="C112" s="348"/>
      <c r="D112" s="348"/>
      <c r="E112" s="298">
        <f t="shared" si="3"/>
        <v>79</v>
      </c>
      <c r="F112" s="297">
        <v>73</v>
      </c>
      <c r="G112" s="297">
        <v>1</v>
      </c>
      <c r="H112" s="297">
        <v>0</v>
      </c>
      <c r="I112" s="297"/>
      <c r="J112" s="297">
        <v>0</v>
      </c>
      <c r="K112" s="297">
        <v>0</v>
      </c>
      <c r="L112" s="297">
        <v>0</v>
      </c>
      <c r="M112" s="297">
        <v>5</v>
      </c>
      <c r="N112" s="297">
        <v>0</v>
      </c>
    </row>
    <row r="113" spans="1:14" ht="11.25" customHeight="1" x14ac:dyDescent="0.2">
      <c r="A113" s="348" t="s">
        <v>509</v>
      </c>
      <c r="B113" s="348"/>
      <c r="C113" s="348"/>
      <c r="D113" s="348"/>
      <c r="E113" s="298">
        <f t="shared" si="3"/>
        <v>2</v>
      </c>
      <c r="F113" s="297">
        <v>0</v>
      </c>
      <c r="G113" s="297">
        <v>0</v>
      </c>
      <c r="H113" s="297">
        <v>0</v>
      </c>
      <c r="I113" s="297"/>
      <c r="J113" s="297">
        <v>0</v>
      </c>
      <c r="K113" s="297">
        <v>0</v>
      </c>
      <c r="L113" s="297">
        <v>2</v>
      </c>
      <c r="M113" s="297">
        <v>0</v>
      </c>
      <c r="N113" s="297">
        <v>0</v>
      </c>
    </row>
    <row r="114" spans="1:14" ht="11.25" customHeight="1" x14ac:dyDescent="0.2">
      <c r="A114" s="348" t="s">
        <v>510</v>
      </c>
      <c r="B114" s="348"/>
      <c r="C114" s="348"/>
      <c r="D114" s="348"/>
      <c r="E114" s="298">
        <f t="shared" si="3"/>
        <v>1</v>
      </c>
      <c r="F114" s="297">
        <v>0</v>
      </c>
      <c r="G114" s="297">
        <v>0</v>
      </c>
      <c r="H114" s="297">
        <v>0</v>
      </c>
      <c r="I114" s="297"/>
      <c r="J114" s="297">
        <v>0</v>
      </c>
      <c r="K114" s="297">
        <v>0</v>
      </c>
      <c r="L114" s="297">
        <v>1</v>
      </c>
      <c r="M114" s="297">
        <v>0</v>
      </c>
      <c r="N114" s="297">
        <v>0</v>
      </c>
    </row>
    <row r="115" spans="1:14" ht="11.25" customHeight="1" x14ac:dyDescent="0.2">
      <c r="A115" s="348" t="s">
        <v>511</v>
      </c>
      <c r="B115" s="348"/>
      <c r="C115" s="348"/>
      <c r="D115" s="348"/>
      <c r="E115" s="298">
        <f t="shared" si="3"/>
        <v>9</v>
      </c>
      <c r="F115" s="297">
        <v>0</v>
      </c>
      <c r="G115" s="297">
        <v>0</v>
      </c>
      <c r="H115" s="297">
        <v>0</v>
      </c>
      <c r="I115" s="297"/>
      <c r="J115" s="297">
        <v>0</v>
      </c>
      <c r="K115" s="297">
        <v>0</v>
      </c>
      <c r="L115" s="297">
        <v>2</v>
      </c>
      <c r="M115" s="297">
        <v>7</v>
      </c>
      <c r="N115" s="297">
        <v>0</v>
      </c>
    </row>
    <row r="116" spans="1:14" ht="11.25" customHeight="1" x14ac:dyDescent="0.2">
      <c r="A116" s="348" t="s">
        <v>512</v>
      </c>
      <c r="B116" s="348"/>
      <c r="C116" s="348"/>
      <c r="D116" s="348"/>
      <c r="E116" s="298">
        <f t="shared" si="3"/>
        <v>16</v>
      </c>
      <c r="F116" s="297">
        <v>7</v>
      </c>
      <c r="G116" s="297">
        <v>0</v>
      </c>
      <c r="H116" s="297">
        <v>0</v>
      </c>
      <c r="I116" s="297"/>
      <c r="J116" s="297">
        <v>0</v>
      </c>
      <c r="K116" s="297">
        <v>0</v>
      </c>
      <c r="L116" s="297">
        <v>4</v>
      </c>
      <c r="M116" s="297">
        <v>5</v>
      </c>
      <c r="N116" s="297">
        <v>0</v>
      </c>
    </row>
    <row r="117" spans="1:14" ht="11.25" customHeight="1" x14ac:dyDescent="0.2">
      <c r="A117" s="348" t="s">
        <v>513</v>
      </c>
      <c r="B117" s="348"/>
      <c r="C117" s="348"/>
      <c r="D117" s="348"/>
      <c r="E117" s="298">
        <f t="shared" si="3"/>
        <v>20</v>
      </c>
      <c r="F117" s="297">
        <v>0</v>
      </c>
      <c r="G117" s="297">
        <v>0</v>
      </c>
      <c r="H117" s="297">
        <v>0</v>
      </c>
      <c r="I117" s="297"/>
      <c r="J117" s="297">
        <v>0</v>
      </c>
      <c r="K117" s="297">
        <v>0</v>
      </c>
      <c r="L117" s="297">
        <v>2</v>
      </c>
      <c r="M117" s="297">
        <v>18</v>
      </c>
      <c r="N117" s="297">
        <v>0</v>
      </c>
    </row>
    <row r="118" spans="1:14" ht="11.25" customHeight="1" x14ac:dyDescent="0.2">
      <c r="A118" s="348" t="s">
        <v>514</v>
      </c>
      <c r="B118" s="348"/>
      <c r="C118" s="348"/>
      <c r="D118" s="348"/>
      <c r="E118" s="298">
        <f t="shared" si="3"/>
        <v>210</v>
      </c>
      <c r="F118" s="297">
        <v>97</v>
      </c>
      <c r="G118" s="297">
        <v>20</v>
      </c>
      <c r="H118" s="297">
        <v>0</v>
      </c>
      <c r="I118" s="297"/>
      <c r="J118" s="297">
        <v>2</v>
      </c>
      <c r="K118" s="297">
        <v>0</v>
      </c>
      <c r="L118" s="297">
        <v>0</v>
      </c>
      <c r="M118" s="297">
        <v>91</v>
      </c>
      <c r="N118" s="297">
        <v>0</v>
      </c>
    </row>
    <row r="119" spans="1:14" ht="11.25" customHeight="1" x14ac:dyDescent="0.2">
      <c r="A119" s="348" t="s">
        <v>515</v>
      </c>
      <c r="B119" s="348"/>
      <c r="C119" s="348"/>
      <c r="D119" s="348"/>
      <c r="E119" s="298">
        <f t="shared" si="3"/>
        <v>6</v>
      </c>
      <c r="F119" s="297">
        <v>0</v>
      </c>
      <c r="G119" s="297">
        <v>0</v>
      </c>
      <c r="H119" s="297">
        <v>0</v>
      </c>
      <c r="I119" s="297"/>
      <c r="J119" s="297">
        <v>0</v>
      </c>
      <c r="K119" s="297">
        <v>0</v>
      </c>
      <c r="L119" s="297">
        <v>3</v>
      </c>
      <c r="M119" s="297">
        <v>3</v>
      </c>
      <c r="N119" s="297">
        <v>0</v>
      </c>
    </row>
    <row r="120" spans="1:14" x14ac:dyDescent="0.2">
      <c r="A120" s="348" t="s">
        <v>516</v>
      </c>
      <c r="B120" s="348"/>
      <c r="C120" s="348"/>
      <c r="D120" s="348"/>
      <c r="E120" s="298">
        <f t="shared" ref="E120:E151" si="4">SUM(F120:N120)</f>
        <v>38</v>
      </c>
      <c r="F120" s="297">
        <v>0</v>
      </c>
      <c r="G120" s="297">
        <v>0</v>
      </c>
      <c r="H120" s="297">
        <v>0</v>
      </c>
      <c r="I120" s="297"/>
      <c r="J120" s="297">
        <v>0</v>
      </c>
      <c r="K120" s="297">
        <v>0</v>
      </c>
      <c r="L120" s="297">
        <v>3</v>
      </c>
      <c r="M120" s="297">
        <v>35</v>
      </c>
      <c r="N120" s="297">
        <v>0</v>
      </c>
    </row>
    <row r="121" spans="1:14" ht="11.25" customHeight="1" x14ac:dyDescent="0.2">
      <c r="A121" s="348" t="s">
        <v>517</v>
      </c>
      <c r="B121" s="348"/>
      <c r="C121" s="348"/>
      <c r="D121" s="348"/>
      <c r="E121" s="298">
        <f t="shared" si="4"/>
        <v>29</v>
      </c>
      <c r="F121" s="297">
        <v>2</v>
      </c>
      <c r="G121" s="297">
        <v>1</v>
      </c>
      <c r="H121" s="297">
        <v>0</v>
      </c>
      <c r="I121" s="297"/>
      <c r="J121" s="297">
        <v>0</v>
      </c>
      <c r="K121" s="297">
        <v>0</v>
      </c>
      <c r="L121" s="297">
        <v>0</v>
      </c>
      <c r="M121" s="297">
        <v>26</v>
      </c>
      <c r="N121" s="297">
        <v>0</v>
      </c>
    </row>
    <row r="122" spans="1:14" ht="11.25" customHeight="1" x14ac:dyDescent="0.2">
      <c r="A122" s="348" t="s">
        <v>518</v>
      </c>
      <c r="B122" s="348"/>
      <c r="C122" s="348"/>
      <c r="D122" s="348"/>
      <c r="E122" s="298">
        <f t="shared" si="4"/>
        <v>3</v>
      </c>
      <c r="F122" s="297">
        <v>0</v>
      </c>
      <c r="G122" s="297">
        <v>0</v>
      </c>
      <c r="H122" s="297">
        <v>0</v>
      </c>
      <c r="I122" s="297"/>
      <c r="J122" s="297">
        <v>0</v>
      </c>
      <c r="K122" s="297">
        <v>0</v>
      </c>
      <c r="L122" s="297">
        <v>0</v>
      </c>
      <c r="M122" s="297">
        <v>3</v>
      </c>
      <c r="N122" s="297">
        <v>0</v>
      </c>
    </row>
    <row r="123" spans="1:14" ht="11.25" customHeight="1" x14ac:dyDescent="0.2">
      <c r="A123" s="348" t="s">
        <v>519</v>
      </c>
      <c r="B123" s="348"/>
      <c r="C123" s="348"/>
      <c r="D123" s="348"/>
      <c r="E123" s="298">
        <f t="shared" si="4"/>
        <v>440</v>
      </c>
      <c r="F123" s="297">
        <v>135</v>
      </c>
      <c r="G123" s="297">
        <v>21</v>
      </c>
      <c r="H123" s="297">
        <v>153</v>
      </c>
      <c r="I123" s="297"/>
      <c r="J123" s="297">
        <v>0</v>
      </c>
      <c r="K123" s="297">
        <v>0</v>
      </c>
      <c r="L123" s="297">
        <v>11</v>
      </c>
      <c r="M123" s="297">
        <v>120</v>
      </c>
      <c r="N123" s="297">
        <v>0</v>
      </c>
    </row>
    <row r="124" spans="1:14" ht="11.25" customHeight="1" x14ac:dyDescent="0.2">
      <c r="A124" s="348" t="s">
        <v>520</v>
      </c>
      <c r="B124" s="348"/>
      <c r="C124" s="348"/>
      <c r="D124" s="348"/>
      <c r="E124" s="298">
        <f t="shared" si="4"/>
        <v>67</v>
      </c>
      <c r="F124" s="297">
        <v>4</v>
      </c>
      <c r="G124" s="297">
        <v>3</v>
      </c>
      <c r="H124" s="297">
        <v>0</v>
      </c>
      <c r="I124" s="297"/>
      <c r="J124" s="297">
        <v>0</v>
      </c>
      <c r="K124" s="297">
        <v>0</v>
      </c>
      <c r="L124" s="297">
        <v>4</v>
      </c>
      <c r="M124" s="297">
        <v>56</v>
      </c>
      <c r="N124" s="297">
        <v>0</v>
      </c>
    </row>
    <row r="125" spans="1:14" ht="11.25" customHeight="1" x14ac:dyDescent="0.2">
      <c r="A125" s="348" t="s">
        <v>521</v>
      </c>
      <c r="B125" s="348"/>
      <c r="C125" s="348"/>
      <c r="D125" s="348"/>
      <c r="E125" s="298">
        <f t="shared" si="4"/>
        <v>4</v>
      </c>
      <c r="F125" s="297">
        <v>0</v>
      </c>
      <c r="G125" s="297">
        <v>0</v>
      </c>
      <c r="H125" s="297">
        <v>0</v>
      </c>
      <c r="I125" s="297"/>
      <c r="J125" s="297">
        <v>0</v>
      </c>
      <c r="K125" s="297">
        <v>0</v>
      </c>
      <c r="L125" s="297">
        <v>2</v>
      </c>
      <c r="M125" s="297">
        <v>2</v>
      </c>
      <c r="N125" s="297">
        <v>0</v>
      </c>
    </row>
    <row r="126" spans="1:14" ht="11.25" customHeight="1" x14ac:dyDescent="0.2">
      <c r="A126" s="348" t="s">
        <v>522</v>
      </c>
      <c r="B126" s="348"/>
      <c r="C126" s="348"/>
      <c r="D126" s="348"/>
      <c r="E126" s="298">
        <f t="shared" si="4"/>
        <v>13</v>
      </c>
      <c r="F126" s="297">
        <v>0</v>
      </c>
      <c r="G126" s="297">
        <v>0</v>
      </c>
      <c r="H126" s="297">
        <v>0</v>
      </c>
      <c r="I126" s="297"/>
      <c r="J126" s="297">
        <v>0</v>
      </c>
      <c r="K126" s="297">
        <v>0</v>
      </c>
      <c r="L126" s="297">
        <v>1</v>
      </c>
      <c r="M126" s="297">
        <v>12</v>
      </c>
      <c r="N126" s="297">
        <v>0</v>
      </c>
    </row>
    <row r="127" spans="1:14" ht="22.5" customHeight="1" x14ac:dyDescent="0.2">
      <c r="A127" s="347" t="s">
        <v>523</v>
      </c>
      <c r="B127" s="348"/>
      <c r="C127" s="348"/>
      <c r="D127" s="348"/>
      <c r="E127" s="298">
        <f t="shared" si="4"/>
        <v>58</v>
      </c>
      <c r="F127" s="297">
        <v>3</v>
      </c>
      <c r="G127" s="297">
        <v>0</v>
      </c>
      <c r="H127" s="297">
        <v>46</v>
      </c>
      <c r="I127" s="297"/>
      <c r="J127" s="297">
        <v>0</v>
      </c>
      <c r="K127" s="297">
        <v>0</v>
      </c>
      <c r="L127" s="297">
        <v>0</v>
      </c>
      <c r="M127" s="297">
        <v>9</v>
      </c>
      <c r="N127" s="297">
        <v>0</v>
      </c>
    </row>
    <row r="128" spans="1:14" ht="11.25" customHeight="1" x14ac:dyDescent="0.2">
      <c r="A128" s="348" t="s">
        <v>524</v>
      </c>
      <c r="B128" s="348"/>
      <c r="C128" s="348"/>
      <c r="D128" s="348"/>
      <c r="E128" s="298">
        <f t="shared" si="4"/>
        <v>33</v>
      </c>
      <c r="F128" s="297">
        <v>0</v>
      </c>
      <c r="G128" s="297">
        <v>0</v>
      </c>
      <c r="H128" s="297">
        <v>0</v>
      </c>
      <c r="I128" s="297"/>
      <c r="J128" s="297">
        <v>0</v>
      </c>
      <c r="K128" s="297">
        <v>0</v>
      </c>
      <c r="L128" s="297">
        <v>4</v>
      </c>
      <c r="M128" s="297">
        <v>29</v>
      </c>
      <c r="N128" s="297">
        <v>0</v>
      </c>
    </row>
    <row r="129" spans="1:14" ht="11.25" customHeight="1" x14ac:dyDescent="0.2">
      <c r="A129" s="348" t="s">
        <v>525</v>
      </c>
      <c r="B129" s="348"/>
      <c r="C129" s="348"/>
      <c r="D129" s="348"/>
      <c r="E129" s="298">
        <f t="shared" si="4"/>
        <v>7</v>
      </c>
      <c r="F129" s="297">
        <v>0</v>
      </c>
      <c r="G129" s="297">
        <v>0</v>
      </c>
      <c r="H129" s="297">
        <v>0</v>
      </c>
      <c r="I129" s="297"/>
      <c r="J129" s="297">
        <v>0</v>
      </c>
      <c r="K129" s="297">
        <v>0</v>
      </c>
      <c r="L129" s="297">
        <v>1</v>
      </c>
      <c r="M129" s="297">
        <v>6</v>
      </c>
      <c r="N129" s="297">
        <v>0</v>
      </c>
    </row>
    <row r="130" spans="1:14" ht="11.25" customHeight="1" x14ac:dyDescent="0.2">
      <c r="A130" s="348" t="s">
        <v>526</v>
      </c>
      <c r="B130" s="348"/>
      <c r="C130" s="348"/>
      <c r="D130" s="348"/>
      <c r="E130" s="298">
        <f t="shared" si="4"/>
        <v>75</v>
      </c>
      <c r="F130" s="297">
        <v>6</v>
      </c>
      <c r="G130" s="297">
        <v>13</v>
      </c>
      <c r="H130" s="297">
        <v>22</v>
      </c>
      <c r="I130" s="297"/>
      <c r="J130" s="297">
        <v>0</v>
      </c>
      <c r="K130" s="297">
        <v>0</v>
      </c>
      <c r="L130" s="297">
        <v>1</v>
      </c>
      <c r="M130" s="297">
        <v>33</v>
      </c>
      <c r="N130" s="297">
        <v>0</v>
      </c>
    </row>
    <row r="131" spans="1:14" ht="11.25" customHeight="1" x14ac:dyDescent="0.2">
      <c r="A131" s="348" t="s">
        <v>527</v>
      </c>
      <c r="B131" s="348"/>
      <c r="C131" s="348"/>
      <c r="D131" s="348"/>
      <c r="E131" s="298">
        <f t="shared" si="4"/>
        <v>9</v>
      </c>
      <c r="F131" s="297">
        <v>0</v>
      </c>
      <c r="G131" s="297">
        <v>1</v>
      </c>
      <c r="H131" s="297">
        <v>0</v>
      </c>
      <c r="I131" s="297"/>
      <c r="J131" s="297">
        <v>0</v>
      </c>
      <c r="K131" s="297">
        <v>0</v>
      </c>
      <c r="L131" s="297">
        <v>1</v>
      </c>
      <c r="M131" s="297">
        <v>7</v>
      </c>
      <c r="N131" s="297">
        <v>0</v>
      </c>
    </row>
    <row r="132" spans="1:14" ht="11.25" customHeight="1" x14ac:dyDescent="0.2">
      <c r="A132" s="348" t="s">
        <v>528</v>
      </c>
      <c r="B132" s="348"/>
      <c r="C132" s="348"/>
      <c r="D132" s="348"/>
      <c r="E132" s="298">
        <f t="shared" si="4"/>
        <v>26</v>
      </c>
      <c r="F132" s="297">
        <v>12</v>
      </c>
      <c r="G132" s="297">
        <v>1</v>
      </c>
      <c r="H132" s="297">
        <v>0</v>
      </c>
      <c r="I132" s="297"/>
      <c r="J132" s="297">
        <v>0</v>
      </c>
      <c r="K132" s="297">
        <v>0</v>
      </c>
      <c r="L132" s="297">
        <v>1</v>
      </c>
      <c r="M132" s="297">
        <v>12</v>
      </c>
      <c r="N132" s="297">
        <v>0</v>
      </c>
    </row>
    <row r="133" spans="1:14" ht="11.25" customHeight="1" x14ac:dyDescent="0.2">
      <c r="A133" s="348" t="s">
        <v>529</v>
      </c>
      <c r="B133" s="348"/>
      <c r="C133" s="348"/>
      <c r="D133" s="348"/>
      <c r="E133" s="298">
        <f t="shared" si="4"/>
        <v>63</v>
      </c>
      <c r="F133" s="297">
        <v>0</v>
      </c>
      <c r="G133" s="297">
        <v>0</v>
      </c>
      <c r="H133" s="297">
        <v>0</v>
      </c>
      <c r="I133" s="297"/>
      <c r="J133" s="297">
        <v>0</v>
      </c>
      <c r="K133" s="297">
        <v>0</v>
      </c>
      <c r="L133" s="297">
        <v>0</v>
      </c>
      <c r="M133" s="297">
        <v>63</v>
      </c>
      <c r="N133" s="297">
        <v>0</v>
      </c>
    </row>
    <row r="134" spans="1:14" ht="11.25" customHeight="1" x14ac:dyDescent="0.2">
      <c r="A134" s="348" t="s">
        <v>530</v>
      </c>
      <c r="B134" s="348"/>
      <c r="C134" s="348"/>
      <c r="D134" s="348"/>
      <c r="E134" s="298">
        <f t="shared" si="4"/>
        <v>40</v>
      </c>
      <c r="F134" s="297">
        <v>30</v>
      </c>
      <c r="G134" s="297">
        <v>0</v>
      </c>
      <c r="H134" s="297">
        <v>0</v>
      </c>
      <c r="I134" s="297"/>
      <c r="J134" s="297">
        <v>0</v>
      </c>
      <c r="K134" s="297">
        <v>0</v>
      </c>
      <c r="L134" s="297">
        <v>3</v>
      </c>
      <c r="M134" s="297">
        <v>7</v>
      </c>
      <c r="N134" s="297">
        <v>0</v>
      </c>
    </row>
    <row r="135" spans="1:14" ht="11.25" customHeight="1" x14ac:dyDescent="0.2">
      <c r="A135" s="348" t="s">
        <v>531</v>
      </c>
      <c r="B135" s="348"/>
      <c r="C135" s="348"/>
      <c r="D135" s="348"/>
      <c r="E135" s="298">
        <f t="shared" si="4"/>
        <v>745</v>
      </c>
      <c r="F135" s="297">
        <v>597</v>
      </c>
      <c r="G135" s="297">
        <v>91</v>
      </c>
      <c r="H135" s="297">
        <v>0</v>
      </c>
      <c r="I135" s="297"/>
      <c r="J135" s="297">
        <v>0</v>
      </c>
      <c r="K135" s="297">
        <v>0</v>
      </c>
      <c r="L135" s="297">
        <v>13</v>
      </c>
      <c r="M135" s="297">
        <v>44</v>
      </c>
      <c r="N135" s="297">
        <v>0</v>
      </c>
    </row>
    <row r="136" spans="1:14" ht="11.25" customHeight="1" x14ac:dyDescent="0.2">
      <c r="A136" s="348" t="s">
        <v>532</v>
      </c>
      <c r="B136" s="348"/>
      <c r="C136" s="348"/>
      <c r="D136" s="348"/>
      <c r="E136" s="298">
        <f t="shared" si="4"/>
        <v>7</v>
      </c>
      <c r="F136" s="297">
        <v>4</v>
      </c>
      <c r="G136" s="297">
        <v>0</v>
      </c>
      <c r="H136" s="297">
        <v>0</v>
      </c>
      <c r="I136" s="297"/>
      <c r="J136" s="297">
        <v>0</v>
      </c>
      <c r="K136" s="297">
        <v>0</v>
      </c>
      <c r="L136" s="297">
        <v>0</v>
      </c>
      <c r="M136" s="297">
        <v>3</v>
      </c>
      <c r="N136" s="297">
        <v>0</v>
      </c>
    </row>
    <row r="137" spans="1:14" ht="11.25" customHeight="1" x14ac:dyDescent="0.2">
      <c r="A137" s="348" t="s">
        <v>533</v>
      </c>
      <c r="B137" s="348"/>
      <c r="C137" s="348"/>
      <c r="D137" s="348"/>
      <c r="E137" s="298">
        <f t="shared" si="4"/>
        <v>11</v>
      </c>
      <c r="F137" s="297">
        <v>0</v>
      </c>
      <c r="G137" s="297">
        <v>0</v>
      </c>
      <c r="H137" s="297">
        <v>0</v>
      </c>
      <c r="I137" s="297"/>
      <c r="J137" s="297">
        <v>0</v>
      </c>
      <c r="K137" s="297">
        <v>0</v>
      </c>
      <c r="L137" s="297">
        <v>0</v>
      </c>
      <c r="M137" s="297">
        <v>11</v>
      </c>
      <c r="N137" s="297">
        <v>0</v>
      </c>
    </row>
    <row r="138" spans="1:14" ht="11.25" customHeight="1" x14ac:dyDescent="0.2">
      <c r="A138" s="348" t="s">
        <v>534</v>
      </c>
      <c r="B138" s="348"/>
      <c r="C138" s="348"/>
      <c r="D138" s="348"/>
      <c r="E138" s="298">
        <f t="shared" si="4"/>
        <v>36</v>
      </c>
      <c r="F138" s="297">
        <v>0</v>
      </c>
      <c r="G138" s="297">
        <v>1</v>
      </c>
      <c r="H138" s="297">
        <v>0</v>
      </c>
      <c r="I138" s="297"/>
      <c r="J138" s="297">
        <v>0</v>
      </c>
      <c r="K138" s="297">
        <v>0</v>
      </c>
      <c r="L138" s="297">
        <v>5</v>
      </c>
      <c r="M138" s="297">
        <v>30</v>
      </c>
      <c r="N138" s="297">
        <v>0</v>
      </c>
    </row>
    <row r="139" spans="1:14" ht="11.25" customHeight="1" x14ac:dyDescent="0.2">
      <c r="A139" s="348" t="s">
        <v>535</v>
      </c>
      <c r="B139" s="348"/>
      <c r="C139" s="348"/>
      <c r="D139" s="348"/>
      <c r="E139" s="298">
        <f t="shared" si="4"/>
        <v>7</v>
      </c>
      <c r="F139" s="297">
        <v>0</v>
      </c>
      <c r="G139" s="297">
        <v>0</v>
      </c>
      <c r="H139" s="297">
        <v>0</v>
      </c>
      <c r="I139" s="297"/>
      <c r="J139" s="297">
        <v>0</v>
      </c>
      <c r="K139" s="297">
        <v>0</v>
      </c>
      <c r="L139" s="297">
        <v>2</v>
      </c>
      <c r="M139" s="297">
        <v>5</v>
      </c>
      <c r="N139" s="297">
        <v>0</v>
      </c>
    </row>
    <row r="140" spans="1:14" ht="11.25" customHeight="1" x14ac:dyDescent="0.2">
      <c r="A140" s="348" t="s">
        <v>536</v>
      </c>
      <c r="B140" s="348"/>
      <c r="C140" s="348"/>
      <c r="D140" s="348"/>
      <c r="E140" s="298">
        <f t="shared" si="4"/>
        <v>110</v>
      </c>
      <c r="F140" s="297">
        <v>21</v>
      </c>
      <c r="G140" s="297">
        <v>10</v>
      </c>
      <c r="H140" s="297">
        <v>0</v>
      </c>
      <c r="I140" s="297"/>
      <c r="J140" s="297">
        <v>0</v>
      </c>
      <c r="K140" s="297">
        <v>0</v>
      </c>
      <c r="L140" s="297">
        <v>2</v>
      </c>
      <c r="M140" s="297">
        <v>77</v>
      </c>
      <c r="N140" s="297">
        <v>0</v>
      </c>
    </row>
    <row r="141" spans="1:14" ht="11.25" customHeight="1" x14ac:dyDescent="0.2">
      <c r="A141" s="348" t="s">
        <v>537</v>
      </c>
      <c r="B141" s="348"/>
      <c r="C141" s="348"/>
      <c r="D141" s="348"/>
      <c r="E141" s="298">
        <f t="shared" si="4"/>
        <v>144</v>
      </c>
      <c r="F141" s="297">
        <v>12</v>
      </c>
      <c r="G141" s="297">
        <v>3</v>
      </c>
      <c r="H141" s="297">
        <v>5</v>
      </c>
      <c r="I141" s="297"/>
      <c r="J141" s="297">
        <v>0</v>
      </c>
      <c r="K141" s="297">
        <v>0</v>
      </c>
      <c r="L141" s="297">
        <v>41</v>
      </c>
      <c r="M141" s="297">
        <v>83</v>
      </c>
      <c r="N141" s="297">
        <v>0</v>
      </c>
    </row>
    <row r="142" spans="1:14" ht="11.25" customHeight="1" x14ac:dyDescent="0.2">
      <c r="A142" s="348" t="s">
        <v>538</v>
      </c>
      <c r="B142" s="348"/>
      <c r="C142" s="348"/>
      <c r="D142" s="348"/>
      <c r="E142" s="298">
        <f t="shared" si="4"/>
        <v>24</v>
      </c>
      <c r="F142" s="297">
        <v>11</v>
      </c>
      <c r="G142" s="297">
        <v>1</v>
      </c>
      <c r="H142" s="297">
        <v>0</v>
      </c>
      <c r="I142" s="297"/>
      <c r="J142" s="297">
        <v>0</v>
      </c>
      <c r="K142" s="297">
        <v>0</v>
      </c>
      <c r="L142" s="297">
        <v>4</v>
      </c>
      <c r="M142" s="297">
        <v>8</v>
      </c>
      <c r="N142" s="297">
        <v>0</v>
      </c>
    </row>
    <row r="143" spans="1:14" ht="11.25" customHeight="1" x14ac:dyDescent="0.2">
      <c r="A143" s="348" t="s">
        <v>539</v>
      </c>
      <c r="B143" s="348"/>
      <c r="C143" s="348"/>
      <c r="D143" s="348"/>
      <c r="E143" s="298">
        <f t="shared" si="4"/>
        <v>16</v>
      </c>
      <c r="F143" s="297">
        <v>6</v>
      </c>
      <c r="G143" s="297">
        <v>0</v>
      </c>
      <c r="H143" s="297">
        <v>0</v>
      </c>
      <c r="I143" s="297"/>
      <c r="J143" s="297">
        <v>0</v>
      </c>
      <c r="K143" s="297">
        <v>0</v>
      </c>
      <c r="L143" s="297">
        <v>3</v>
      </c>
      <c r="M143" s="297">
        <v>7</v>
      </c>
      <c r="N143" s="297">
        <v>0</v>
      </c>
    </row>
    <row r="144" spans="1:14" ht="11.25" customHeight="1" x14ac:dyDescent="0.2">
      <c r="A144" s="348" t="s">
        <v>540</v>
      </c>
      <c r="B144" s="348"/>
      <c r="C144" s="348"/>
      <c r="D144" s="348"/>
      <c r="E144" s="298">
        <f t="shared" si="4"/>
        <v>68</v>
      </c>
      <c r="F144" s="297">
        <v>12</v>
      </c>
      <c r="G144" s="297">
        <v>2</v>
      </c>
      <c r="H144" s="297">
        <v>0</v>
      </c>
      <c r="I144" s="297"/>
      <c r="J144" s="297">
        <v>2</v>
      </c>
      <c r="K144" s="297">
        <v>0</v>
      </c>
      <c r="L144" s="297">
        <v>3</v>
      </c>
      <c r="M144" s="297">
        <v>49</v>
      </c>
      <c r="N144" s="297">
        <v>0</v>
      </c>
    </row>
    <row r="145" spans="1:14" ht="11.25" customHeight="1" x14ac:dyDescent="0.2">
      <c r="A145" s="348" t="s">
        <v>541</v>
      </c>
      <c r="B145" s="348"/>
      <c r="C145" s="348"/>
      <c r="D145" s="348"/>
      <c r="E145" s="298">
        <f t="shared" si="4"/>
        <v>38</v>
      </c>
      <c r="F145" s="297">
        <v>2</v>
      </c>
      <c r="G145" s="297">
        <v>1</v>
      </c>
      <c r="H145" s="297">
        <v>0</v>
      </c>
      <c r="I145" s="297"/>
      <c r="J145" s="297">
        <v>0</v>
      </c>
      <c r="K145" s="297">
        <v>0</v>
      </c>
      <c r="L145" s="297">
        <v>3</v>
      </c>
      <c r="M145" s="297">
        <v>32</v>
      </c>
      <c r="N145" s="297">
        <v>0</v>
      </c>
    </row>
    <row r="146" spans="1:14" ht="11.25" customHeight="1" x14ac:dyDescent="0.2">
      <c r="A146" s="348" t="s">
        <v>542</v>
      </c>
      <c r="B146" s="348"/>
      <c r="C146" s="348"/>
      <c r="D146" s="348"/>
      <c r="E146" s="298">
        <f t="shared" si="4"/>
        <v>32</v>
      </c>
      <c r="F146" s="297">
        <v>0</v>
      </c>
      <c r="G146" s="297">
        <v>1</v>
      </c>
      <c r="H146" s="297">
        <v>0</v>
      </c>
      <c r="I146" s="297"/>
      <c r="J146" s="297">
        <v>0</v>
      </c>
      <c r="K146" s="297">
        <v>0</v>
      </c>
      <c r="L146" s="297">
        <v>9</v>
      </c>
      <c r="M146" s="297">
        <v>22</v>
      </c>
      <c r="N146" s="297">
        <v>0</v>
      </c>
    </row>
    <row r="147" spans="1:14" ht="11.25" customHeight="1" x14ac:dyDescent="0.2">
      <c r="A147" s="348" t="s">
        <v>543</v>
      </c>
      <c r="B147" s="348"/>
      <c r="C147" s="348"/>
      <c r="D147" s="348"/>
      <c r="E147" s="298">
        <f t="shared" si="4"/>
        <v>683</v>
      </c>
      <c r="F147" s="297">
        <v>230</v>
      </c>
      <c r="G147" s="297">
        <v>91</v>
      </c>
      <c r="H147" s="297">
        <v>169</v>
      </c>
      <c r="I147" s="297"/>
      <c r="J147" s="297">
        <v>0</v>
      </c>
      <c r="K147" s="297">
        <v>0</v>
      </c>
      <c r="L147" s="297">
        <v>0</v>
      </c>
      <c r="M147" s="297">
        <v>193</v>
      </c>
      <c r="N147" s="297">
        <v>0</v>
      </c>
    </row>
    <row r="148" spans="1:14" ht="11.25" customHeight="1" x14ac:dyDescent="0.2">
      <c r="A148" s="348" t="s">
        <v>544</v>
      </c>
      <c r="B148" s="348"/>
      <c r="C148" s="348"/>
      <c r="D148" s="348"/>
      <c r="E148" s="298">
        <f t="shared" si="4"/>
        <v>41</v>
      </c>
      <c r="F148" s="297">
        <v>5</v>
      </c>
      <c r="G148" s="297">
        <v>1</v>
      </c>
      <c r="H148" s="297">
        <v>5</v>
      </c>
      <c r="I148" s="297"/>
      <c r="J148" s="297">
        <v>3</v>
      </c>
      <c r="K148" s="297">
        <v>0</v>
      </c>
      <c r="L148" s="297">
        <v>2</v>
      </c>
      <c r="M148" s="297">
        <v>25</v>
      </c>
      <c r="N148" s="297">
        <v>0</v>
      </c>
    </row>
    <row r="149" spans="1:14" ht="11.25" customHeight="1" x14ac:dyDescent="0.2">
      <c r="A149" s="348" t="s">
        <v>545</v>
      </c>
      <c r="B149" s="348"/>
      <c r="C149" s="348"/>
      <c r="D149" s="348"/>
      <c r="E149" s="298">
        <f t="shared" si="4"/>
        <v>5</v>
      </c>
      <c r="F149" s="297">
        <v>0</v>
      </c>
      <c r="G149" s="297">
        <v>2</v>
      </c>
      <c r="H149" s="297">
        <v>0</v>
      </c>
      <c r="I149" s="297"/>
      <c r="J149" s="297">
        <v>0</v>
      </c>
      <c r="K149" s="297">
        <v>0</v>
      </c>
      <c r="L149" s="297">
        <v>1</v>
      </c>
      <c r="M149" s="297">
        <v>2</v>
      </c>
      <c r="N149" s="297">
        <v>0</v>
      </c>
    </row>
    <row r="150" spans="1:14" ht="11.25" customHeight="1" x14ac:dyDescent="0.2">
      <c r="A150" s="348" t="s">
        <v>546</v>
      </c>
      <c r="B150" s="348"/>
      <c r="C150" s="348"/>
      <c r="D150" s="348"/>
      <c r="E150" s="298">
        <f t="shared" si="4"/>
        <v>7</v>
      </c>
      <c r="F150" s="297">
        <v>0</v>
      </c>
      <c r="G150" s="297">
        <v>0</v>
      </c>
      <c r="H150" s="297">
        <v>0</v>
      </c>
      <c r="I150" s="297"/>
      <c r="J150" s="297">
        <v>0</v>
      </c>
      <c r="K150" s="297">
        <v>0</v>
      </c>
      <c r="L150" s="297">
        <v>1</v>
      </c>
      <c r="M150" s="297">
        <v>6</v>
      </c>
      <c r="N150" s="297">
        <v>0</v>
      </c>
    </row>
    <row r="151" spans="1:14" ht="11.25" customHeight="1" x14ac:dyDescent="0.2">
      <c r="A151" s="348" t="s">
        <v>547</v>
      </c>
      <c r="B151" s="348"/>
      <c r="C151" s="348"/>
      <c r="D151" s="348"/>
      <c r="E151" s="298">
        <f t="shared" si="4"/>
        <v>5</v>
      </c>
      <c r="F151" s="297">
        <v>0</v>
      </c>
      <c r="G151" s="297">
        <v>0</v>
      </c>
      <c r="H151" s="297">
        <v>0</v>
      </c>
      <c r="I151" s="297"/>
      <c r="J151" s="297">
        <v>0</v>
      </c>
      <c r="K151" s="297">
        <v>0</v>
      </c>
      <c r="L151" s="297">
        <v>0</v>
      </c>
      <c r="M151" s="297">
        <v>5</v>
      </c>
      <c r="N151" s="297">
        <v>0</v>
      </c>
    </row>
    <row r="152" spans="1:14" ht="11.25" customHeight="1" x14ac:dyDescent="0.2">
      <c r="A152" s="348" t="s">
        <v>548</v>
      </c>
      <c r="B152" s="348"/>
      <c r="C152" s="348"/>
      <c r="D152" s="348"/>
      <c r="E152" s="298">
        <f t="shared" ref="E152:E174" si="5">SUM(F152:N152)</f>
        <v>230</v>
      </c>
      <c r="F152" s="297">
        <v>12</v>
      </c>
      <c r="G152" s="297">
        <v>0</v>
      </c>
      <c r="H152" s="297">
        <v>0</v>
      </c>
      <c r="I152" s="297"/>
      <c r="J152" s="297">
        <v>0</v>
      </c>
      <c r="K152" s="297">
        <v>0</v>
      </c>
      <c r="L152" s="297">
        <v>0</v>
      </c>
      <c r="M152" s="297">
        <v>218</v>
      </c>
      <c r="N152" s="297">
        <v>0</v>
      </c>
    </row>
    <row r="153" spans="1:14" ht="11.25" customHeight="1" x14ac:dyDescent="0.2">
      <c r="A153" s="348" t="s">
        <v>549</v>
      </c>
      <c r="B153" s="348"/>
      <c r="C153" s="348"/>
      <c r="D153" s="348"/>
      <c r="E153" s="298">
        <f t="shared" si="5"/>
        <v>9</v>
      </c>
      <c r="F153" s="297">
        <v>6</v>
      </c>
      <c r="G153" s="297">
        <v>0</v>
      </c>
      <c r="H153" s="297">
        <v>0</v>
      </c>
      <c r="I153" s="297"/>
      <c r="J153" s="297">
        <v>0</v>
      </c>
      <c r="K153" s="297">
        <v>0</v>
      </c>
      <c r="L153" s="297">
        <v>0</v>
      </c>
      <c r="M153" s="297">
        <v>3</v>
      </c>
      <c r="N153" s="297">
        <v>0</v>
      </c>
    </row>
    <row r="154" spans="1:14" ht="11.25" customHeight="1" x14ac:dyDescent="0.2">
      <c r="A154" s="348" t="s">
        <v>550</v>
      </c>
      <c r="B154" s="348"/>
      <c r="C154" s="348"/>
      <c r="D154" s="348"/>
      <c r="E154" s="298">
        <f t="shared" si="5"/>
        <v>6</v>
      </c>
      <c r="F154" s="297">
        <v>0</v>
      </c>
      <c r="G154" s="297">
        <v>0</v>
      </c>
      <c r="H154" s="297">
        <v>0</v>
      </c>
      <c r="I154" s="297"/>
      <c r="J154" s="297">
        <v>0</v>
      </c>
      <c r="K154" s="297">
        <v>0</v>
      </c>
      <c r="L154" s="297">
        <v>0</v>
      </c>
      <c r="M154" s="297">
        <v>6</v>
      </c>
      <c r="N154" s="297">
        <v>0</v>
      </c>
    </row>
    <row r="155" spans="1:14" ht="11.25" customHeight="1" x14ac:dyDescent="0.2">
      <c r="A155" s="348" t="s">
        <v>551</v>
      </c>
      <c r="B155" s="348"/>
      <c r="C155" s="348"/>
      <c r="D155" s="348"/>
      <c r="E155" s="298">
        <f t="shared" si="5"/>
        <v>169</v>
      </c>
      <c r="F155" s="297">
        <v>41</v>
      </c>
      <c r="G155" s="297">
        <v>21</v>
      </c>
      <c r="H155" s="297">
        <v>0</v>
      </c>
      <c r="I155" s="297"/>
      <c r="J155" s="297">
        <v>0</v>
      </c>
      <c r="K155" s="297">
        <v>0</v>
      </c>
      <c r="L155" s="297">
        <v>11</v>
      </c>
      <c r="M155" s="297">
        <v>96</v>
      </c>
      <c r="N155" s="297">
        <v>0</v>
      </c>
    </row>
    <row r="156" spans="1:14" ht="11.25" customHeight="1" x14ac:dyDescent="0.2">
      <c r="A156" s="348" t="s">
        <v>552</v>
      </c>
      <c r="B156" s="348"/>
      <c r="C156" s="348"/>
      <c r="D156" s="348"/>
      <c r="E156" s="298">
        <f t="shared" si="5"/>
        <v>19</v>
      </c>
      <c r="F156" s="297">
        <v>0</v>
      </c>
      <c r="G156" s="297">
        <v>1</v>
      </c>
      <c r="H156" s="297">
        <v>0</v>
      </c>
      <c r="I156" s="297"/>
      <c r="J156" s="297">
        <v>0</v>
      </c>
      <c r="K156" s="297">
        <v>0</v>
      </c>
      <c r="L156" s="297">
        <v>3</v>
      </c>
      <c r="M156" s="297">
        <v>15</v>
      </c>
      <c r="N156" s="297">
        <v>0</v>
      </c>
    </row>
    <row r="157" spans="1:14" ht="11.25" customHeight="1" x14ac:dyDescent="0.2">
      <c r="A157" s="348" t="s">
        <v>553</v>
      </c>
      <c r="B157" s="348"/>
      <c r="C157" s="348"/>
      <c r="D157" s="348"/>
      <c r="E157" s="298">
        <f t="shared" si="5"/>
        <v>19</v>
      </c>
      <c r="F157" s="297">
        <v>2</v>
      </c>
      <c r="G157" s="297">
        <v>0</v>
      </c>
      <c r="H157" s="297">
        <v>0</v>
      </c>
      <c r="I157" s="297"/>
      <c r="J157" s="297">
        <v>0</v>
      </c>
      <c r="K157" s="297">
        <v>0</v>
      </c>
      <c r="L157" s="297">
        <v>0</v>
      </c>
      <c r="M157" s="297">
        <v>17</v>
      </c>
      <c r="N157" s="297">
        <v>0</v>
      </c>
    </row>
    <row r="158" spans="1:14" ht="11.25" customHeight="1" x14ac:dyDescent="0.2">
      <c r="A158" s="348" t="s">
        <v>554</v>
      </c>
      <c r="B158" s="348"/>
      <c r="C158" s="348"/>
      <c r="D158" s="348"/>
      <c r="E158" s="298">
        <f t="shared" si="5"/>
        <v>3</v>
      </c>
      <c r="F158" s="297">
        <v>0</v>
      </c>
      <c r="G158" s="297">
        <v>0</v>
      </c>
      <c r="H158" s="297">
        <v>0</v>
      </c>
      <c r="I158" s="297"/>
      <c r="J158" s="297">
        <v>0</v>
      </c>
      <c r="K158" s="297">
        <v>0</v>
      </c>
      <c r="L158" s="297">
        <v>0</v>
      </c>
      <c r="M158" s="297">
        <v>3</v>
      </c>
      <c r="N158" s="297">
        <v>0</v>
      </c>
    </row>
    <row r="159" spans="1:14" ht="11.25" customHeight="1" x14ac:dyDescent="0.2">
      <c r="A159" s="348" t="s">
        <v>555</v>
      </c>
      <c r="B159" s="348"/>
      <c r="C159" s="348"/>
      <c r="D159" s="348"/>
      <c r="E159" s="298">
        <f t="shared" si="5"/>
        <v>68</v>
      </c>
      <c r="F159" s="297">
        <v>10</v>
      </c>
      <c r="G159" s="297">
        <v>1</v>
      </c>
      <c r="H159" s="297">
        <v>0</v>
      </c>
      <c r="I159" s="297"/>
      <c r="J159" s="297">
        <v>0</v>
      </c>
      <c r="K159" s="297">
        <v>0</v>
      </c>
      <c r="L159" s="297">
        <v>3</v>
      </c>
      <c r="M159" s="297">
        <v>54</v>
      </c>
      <c r="N159" s="297">
        <v>0</v>
      </c>
    </row>
    <row r="160" spans="1:14" ht="11.25" customHeight="1" x14ac:dyDescent="0.2">
      <c r="A160" s="348" t="s">
        <v>556</v>
      </c>
      <c r="B160" s="348"/>
      <c r="C160" s="348"/>
      <c r="D160" s="348"/>
      <c r="E160" s="298">
        <f t="shared" si="5"/>
        <v>17</v>
      </c>
      <c r="F160" s="297">
        <v>0</v>
      </c>
      <c r="G160" s="297">
        <v>0</v>
      </c>
      <c r="H160" s="297">
        <v>0</v>
      </c>
      <c r="I160" s="297"/>
      <c r="J160" s="297">
        <v>0</v>
      </c>
      <c r="K160" s="297">
        <v>0</v>
      </c>
      <c r="L160" s="297">
        <v>7</v>
      </c>
      <c r="M160" s="297">
        <v>10</v>
      </c>
      <c r="N160" s="297">
        <v>0</v>
      </c>
    </row>
    <row r="161" spans="1:14" ht="11.25" customHeight="1" x14ac:dyDescent="0.2">
      <c r="A161" s="348" t="s">
        <v>557</v>
      </c>
      <c r="B161" s="348"/>
      <c r="C161" s="348"/>
      <c r="D161" s="348"/>
      <c r="E161" s="298">
        <f t="shared" si="5"/>
        <v>7</v>
      </c>
      <c r="F161" s="297">
        <v>0</v>
      </c>
      <c r="G161" s="297">
        <v>0</v>
      </c>
      <c r="H161" s="297">
        <v>0</v>
      </c>
      <c r="I161" s="297"/>
      <c r="J161" s="297">
        <v>0</v>
      </c>
      <c r="K161" s="297">
        <v>0</v>
      </c>
      <c r="L161" s="297">
        <v>5</v>
      </c>
      <c r="M161" s="297">
        <v>2</v>
      </c>
      <c r="N161" s="297">
        <v>0</v>
      </c>
    </row>
    <row r="162" spans="1:14" ht="11.25" customHeight="1" x14ac:dyDescent="0.2">
      <c r="A162" s="348" t="s">
        <v>558</v>
      </c>
      <c r="B162" s="348"/>
      <c r="C162" s="348"/>
      <c r="D162" s="348"/>
      <c r="E162" s="298">
        <f t="shared" si="5"/>
        <v>6</v>
      </c>
      <c r="F162" s="297">
        <v>0</v>
      </c>
      <c r="G162" s="297">
        <v>0</v>
      </c>
      <c r="H162" s="297">
        <v>0</v>
      </c>
      <c r="I162" s="297"/>
      <c r="J162" s="297">
        <v>0</v>
      </c>
      <c r="K162" s="297">
        <v>0</v>
      </c>
      <c r="L162" s="297">
        <v>1</v>
      </c>
      <c r="M162" s="297">
        <v>5</v>
      </c>
      <c r="N162" s="297">
        <v>0</v>
      </c>
    </row>
    <row r="163" spans="1:14" ht="11.25" customHeight="1" x14ac:dyDescent="0.2">
      <c r="A163" s="348" t="s">
        <v>559</v>
      </c>
      <c r="B163" s="348"/>
      <c r="C163" s="348"/>
      <c r="D163" s="348"/>
      <c r="E163" s="298">
        <f t="shared" si="5"/>
        <v>14</v>
      </c>
      <c r="F163" s="297">
        <v>0</v>
      </c>
      <c r="G163" s="297">
        <v>0</v>
      </c>
      <c r="H163" s="297">
        <v>0</v>
      </c>
      <c r="I163" s="297"/>
      <c r="J163" s="297">
        <v>0</v>
      </c>
      <c r="K163" s="297">
        <v>0</v>
      </c>
      <c r="L163" s="297">
        <v>5</v>
      </c>
      <c r="M163" s="297">
        <v>9</v>
      </c>
      <c r="N163" s="297">
        <v>0</v>
      </c>
    </row>
    <row r="164" spans="1:14" ht="11.25" customHeight="1" x14ac:dyDescent="0.2">
      <c r="A164" s="348" t="s">
        <v>560</v>
      </c>
      <c r="B164" s="348"/>
      <c r="C164" s="348"/>
      <c r="D164" s="348"/>
      <c r="E164" s="298">
        <f t="shared" si="5"/>
        <v>12</v>
      </c>
      <c r="F164" s="297">
        <v>0</v>
      </c>
      <c r="G164" s="297">
        <v>1</v>
      </c>
      <c r="H164" s="297">
        <v>0</v>
      </c>
      <c r="I164" s="297"/>
      <c r="J164" s="297">
        <v>0</v>
      </c>
      <c r="K164" s="297">
        <v>0</v>
      </c>
      <c r="L164" s="297">
        <v>2</v>
      </c>
      <c r="M164" s="297">
        <v>9</v>
      </c>
      <c r="N164" s="297">
        <v>0</v>
      </c>
    </row>
    <row r="165" spans="1:14" ht="11.25" customHeight="1" x14ac:dyDescent="0.2">
      <c r="A165" s="348" t="s">
        <v>561</v>
      </c>
      <c r="B165" s="348"/>
      <c r="C165" s="348"/>
      <c r="D165" s="348"/>
      <c r="E165" s="298">
        <f t="shared" si="5"/>
        <v>20</v>
      </c>
      <c r="F165" s="297">
        <v>0</v>
      </c>
      <c r="G165" s="297">
        <v>0</v>
      </c>
      <c r="H165" s="297">
        <v>0</v>
      </c>
      <c r="I165" s="297"/>
      <c r="J165" s="297">
        <v>0</v>
      </c>
      <c r="K165" s="297">
        <v>0</v>
      </c>
      <c r="L165" s="297">
        <v>4</v>
      </c>
      <c r="M165" s="297">
        <v>16</v>
      </c>
      <c r="N165" s="297">
        <v>0</v>
      </c>
    </row>
    <row r="166" spans="1:14" ht="11.25" customHeight="1" x14ac:dyDescent="0.2">
      <c r="A166" s="348" t="s">
        <v>562</v>
      </c>
      <c r="B166" s="348"/>
      <c r="C166" s="348"/>
      <c r="D166" s="348"/>
      <c r="E166" s="298">
        <f t="shared" si="5"/>
        <v>10</v>
      </c>
      <c r="F166" s="297">
        <v>1</v>
      </c>
      <c r="G166" s="297">
        <v>0</v>
      </c>
      <c r="H166" s="297">
        <v>0</v>
      </c>
      <c r="I166" s="297"/>
      <c r="J166" s="297">
        <v>0</v>
      </c>
      <c r="K166" s="297">
        <v>0</v>
      </c>
      <c r="L166" s="297">
        <v>1</v>
      </c>
      <c r="M166" s="297">
        <v>8</v>
      </c>
      <c r="N166" s="297">
        <v>0</v>
      </c>
    </row>
    <row r="167" spans="1:14" ht="11.25" customHeight="1" x14ac:dyDescent="0.2">
      <c r="A167" s="348" t="s">
        <v>563</v>
      </c>
      <c r="B167" s="348"/>
      <c r="C167" s="348"/>
      <c r="D167" s="348"/>
      <c r="E167" s="298">
        <f t="shared" si="5"/>
        <v>21</v>
      </c>
      <c r="F167" s="297">
        <v>3</v>
      </c>
      <c r="G167" s="297">
        <v>1</v>
      </c>
      <c r="H167" s="297">
        <v>0</v>
      </c>
      <c r="I167" s="297"/>
      <c r="J167" s="297">
        <v>0</v>
      </c>
      <c r="K167" s="297">
        <v>0</v>
      </c>
      <c r="L167" s="297">
        <v>4</v>
      </c>
      <c r="M167" s="297">
        <v>13</v>
      </c>
      <c r="N167" s="297">
        <v>0</v>
      </c>
    </row>
    <row r="168" spans="1:14" ht="11.25" customHeight="1" x14ac:dyDescent="0.2">
      <c r="A168" s="348" t="s">
        <v>564</v>
      </c>
      <c r="B168" s="348"/>
      <c r="C168" s="348"/>
      <c r="D168" s="348"/>
      <c r="E168" s="298">
        <f t="shared" si="5"/>
        <v>14</v>
      </c>
      <c r="F168" s="297">
        <v>2</v>
      </c>
      <c r="G168" s="297">
        <v>0</v>
      </c>
      <c r="H168" s="297">
        <v>0</v>
      </c>
      <c r="I168" s="297"/>
      <c r="J168" s="297">
        <v>0</v>
      </c>
      <c r="K168" s="297">
        <v>0</v>
      </c>
      <c r="L168" s="297">
        <v>2</v>
      </c>
      <c r="M168" s="297">
        <v>10</v>
      </c>
      <c r="N168" s="297">
        <v>0</v>
      </c>
    </row>
    <row r="169" spans="1:14" ht="11.25" customHeight="1" x14ac:dyDescent="0.2">
      <c r="A169" s="348" t="s">
        <v>565</v>
      </c>
      <c r="B169" s="348"/>
      <c r="C169" s="348"/>
      <c r="D169" s="348"/>
      <c r="E169" s="298">
        <f t="shared" si="5"/>
        <v>6</v>
      </c>
      <c r="F169" s="297">
        <v>0</v>
      </c>
      <c r="G169" s="297">
        <v>0</v>
      </c>
      <c r="H169" s="297">
        <v>0</v>
      </c>
      <c r="I169" s="297"/>
      <c r="J169" s="297">
        <v>0</v>
      </c>
      <c r="K169" s="297">
        <v>0</v>
      </c>
      <c r="L169" s="297">
        <v>1</v>
      </c>
      <c r="M169" s="297">
        <v>5</v>
      </c>
      <c r="N169" s="297">
        <v>0</v>
      </c>
    </row>
    <row r="170" spans="1:14" ht="11.25" customHeight="1" x14ac:dyDescent="0.2">
      <c r="A170" s="348" t="s">
        <v>566</v>
      </c>
      <c r="B170" s="348"/>
      <c r="C170" s="348"/>
      <c r="D170" s="348"/>
      <c r="E170" s="298">
        <f t="shared" si="5"/>
        <v>10</v>
      </c>
      <c r="F170" s="297">
        <v>0</v>
      </c>
      <c r="G170" s="297">
        <v>0</v>
      </c>
      <c r="H170" s="297">
        <v>0</v>
      </c>
      <c r="I170" s="297"/>
      <c r="J170" s="297">
        <v>0</v>
      </c>
      <c r="K170" s="297">
        <v>0</v>
      </c>
      <c r="L170" s="297">
        <v>3</v>
      </c>
      <c r="M170" s="297">
        <v>7</v>
      </c>
      <c r="N170" s="297">
        <v>0</v>
      </c>
    </row>
    <row r="171" spans="1:14" ht="11.25" customHeight="1" x14ac:dyDescent="0.2">
      <c r="A171" s="348" t="s">
        <v>567</v>
      </c>
      <c r="B171" s="348"/>
      <c r="C171" s="348"/>
      <c r="D171" s="348"/>
      <c r="E171" s="298">
        <f t="shared" si="5"/>
        <v>79</v>
      </c>
      <c r="F171" s="297">
        <v>7</v>
      </c>
      <c r="G171" s="297">
        <v>6</v>
      </c>
      <c r="H171" s="297">
        <v>0</v>
      </c>
      <c r="I171" s="297"/>
      <c r="J171" s="297">
        <v>0</v>
      </c>
      <c r="K171" s="297">
        <v>0</v>
      </c>
      <c r="L171" s="297">
        <v>12</v>
      </c>
      <c r="M171" s="297">
        <v>54</v>
      </c>
      <c r="N171" s="297">
        <v>0</v>
      </c>
    </row>
    <row r="172" spans="1:14" ht="11.25" customHeight="1" x14ac:dyDescent="0.2">
      <c r="A172" s="348" t="s">
        <v>568</v>
      </c>
      <c r="B172" s="348"/>
      <c r="C172" s="348"/>
      <c r="D172" s="348"/>
      <c r="E172" s="298">
        <f t="shared" si="5"/>
        <v>9</v>
      </c>
      <c r="F172" s="297">
        <v>0</v>
      </c>
      <c r="G172" s="297">
        <v>1</v>
      </c>
      <c r="H172" s="297">
        <v>0</v>
      </c>
      <c r="I172" s="297"/>
      <c r="J172" s="297">
        <v>0</v>
      </c>
      <c r="K172" s="297">
        <v>0</v>
      </c>
      <c r="L172" s="297">
        <v>3</v>
      </c>
      <c r="M172" s="297">
        <v>5</v>
      </c>
      <c r="N172" s="297">
        <v>0</v>
      </c>
    </row>
    <row r="173" spans="1:14" ht="11.25" customHeight="1" x14ac:dyDescent="0.2">
      <c r="A173" s="348" t="s">
        <v>569</v>
      </c>
      <c r="B173" s="348"/>
      <c r="C173" s="348"/>
      <c r="D173" s="348"/>
      <c r="E173" s="298">
        <f t="shared" si="5"/>
        <v>2</v>
      </c>
      <c r="F173" s="297">
        <v>0</v>
      </c>
      <c r="G173" s="297">
        <v>0</v>
      </c>
      <c r="H173" s="297">
        <v>0</v>
      </c>
      <c r="I173" s="297"/>
      <c r="J173" s="297">
        <v>0</v>
      </c>
      <c r="K173" s="297">
        <v>0</v>
      </c>
      <c r="L173" s="297">
        <v>0</v>
      </c>
      <c r="M173" s="297">
        <v>2</v>
      </c>
      <c r="N173" s="297">
        <v>0</v>
      </c>
    </row>
    <row r="174" spans="1:14" ht="11.25" customHeight="1" x14ac:dyDescent="0.2">
      <c r="A174" s="348" t="s">
        <v>570</v>
      </c>
      <c r="B174" s="348"/>
      <c r="C174" s="348"/>
      <c r="D174" s="348"/>
      <c r="E174" s="298">
        <f t="shared" si="5"/>
        <v>6</v>
      </c>
      <c r="F174" s="297">
        <v>0</v>
      </c>
      <c r="G174" s="297">
        <v>0</v>
      </c>
      <c r="H174" s="297">
        <v>0</v>
      </c>
      <c r="I174" s="297"/>
      <c r="J174" s="297">
        <v>0</v>
      </c>
      <c r="K174" s="297">
        <v>0</v>
      </c>
      <c r="L174" s="297">
        <v>2</v>
      </c>
      <c r="M174" s="297">
        <v>4</v>
      </c>
      <c r="N174" s="297">
        <v>0</v>
      </c>
    </row>
    <row r="175" spans="1:14" x14ac:dyDescent="0.2">
      <c r="A175" s="348" t="s">
        <v>571</v>
      </c>
      <c r="B175" s="348"/>
      <c r="C175" s="348"/>
      <c r="D175" s="348"/>
      <c r="E175" s="298">
        <f t="shared" ref="E175:E219" si="6">SUM(F175:N175)</f>
        <v>10</v>
      </c>
      <c r="F175" s="297">
        <v>0</v>
      </c>
      <c r="G175" s="297">
        <v>0</v>
      </c>
      <c r="H175" s="297">
        <v>0</v>
      </c>
      <c r="I175" s="297"/>
      <c r="J175" s="297">
        <v>0</v>
      </c>
      <c r="K175" s="297">
        <v>0</v>
      </c>
      <c r="L175" s="297">
        <v>3</v>
      </c>
      <c r="M175" s="297">
        <v>7</v>
      </c>
      <c r="N175" s="297">
        <v>0</v>
      </c>
    </row>
    <row r="176" spans="1:14" ht="11.25" customHeight="1" x14ac:dyDescent="0.2">
      <c r="A176" s="348" t="s">
        <v>572</v>
      </c>
      <c r="B176" s="348"/>
      <c r="C176" s="348"/>
      <c r="D176" s="348"/>
      <c r="E176" s="298">
        <f t="shared" si="6"/>
        <v>45</v>
      </c>
      <c r="F176" s="297">
        <v>0</v>
      </c>
      <c r="G176" s="297">
        <v>1</v>
      </c>
      <c r="H176" s="297">
        <v>0</v>
      </c>
      <c r="I176" s="297"/>
      <c r="J176" s="297">
        <v>0</v>
      </c>
      <c r="K176" s="297">
        <v>0</v>
      </c>
      <c r="L176" s="297">
        <v>7</v>
      </c>
      <c r="M176" s="297">
        <v>37</v>
      </c>
      <c r="N176" s="297">
        <v>0</v>
      </c>
    </row>
    <row r="177" spans="1:14" ht="11.25" customHeight="1" x14ac:dyDescent="0.2">
      <c r="A177" s="348" t="s">
        <v>573</v>
      </c>
      <c r="B177" s="348"/>
      <c r="C177" s="348"/>
      <c r="D177" s="348"/>
      <c r="E177" s="298">
        <f t="shared" si="6"/>
        <v>3</v>
      </c>
      <c r="F177" s="297">
        <v>0</v>
      </c>
      <c r="G177" s="297">
        <v>0</v>
      </c>
      <c r="H177" s="297">
        <v>0</v>
      </c>
      <c r="I177" s="297"/>
      <c r="J177" s="297">
        <v>0</v>
      </c>
      <c r="K177" s="297">
        <v>0</v>
      </c>
      <c r="L177" s="297">
        <v>0</v>
      </c>
      <c r="M177" s="297">
        <v>3</v>
      </c>
      <c r="N177" s="297">
        <v>0</v>
      </c>
    </row>
    <row r="178" spans="1:14" ht="11.25" customHeight="1" x14ac:dyDescent="0.2">
      <c r="A178" s="348" t="s">
        <v>574</v>
      </c>
      <c r="B178" s="348"/>
      <c r="C178" s="348"/>
      <c r="D178" s="348"/>
      <c r="E178" s="298">
        <f t="shared" si="6"/>
        <v>6</v>
      </c>
      <c r="F178" s="297">
        <v>0</v>
      </c>
      <c r="G178" s="297">
        <v>0</v>
      </c>
      <c r="H178" s="297">
        <v>0</v>
      </c>
      <c r="I178" s="297"/>
      <c r="J178" s="297">
        <v>0</v>
      </c>
      <c r="K178" s="297">
        <v>0</v>
      </c>
      <c r="L178" s="297">
        <v>1</v>
      </c>
      <c r="M178" s="297">
        <v>5</v>
      </c>
      <c r="N178" s="297">
        <v>0</v>
      </c>
    </row>
    <row r="179" spans="1:14" ht="11.25" customHeight="1" x14ac:dyDescent="0.2">
      <c r="A179" s="348" t="s">
        <v>575</v>
      </c>
      <c r="B179" s="348"/>
      <c r="C179" s="348"/>
      <c r="D179" s="348"/>
      <c r="E179" s="298">
        <f t="shared" si="6"/>
        <v>28</v>
      </c>
      <c r="F179" s="297">
        <v>0</v>
      </c>
      <c r="G179" s="297">
        <v>0</v>
      </c>
      <c r="H179" s="297">
        <v>0</v>
      </c>
      <c r="I179" s="297"/>
      <c r="J179" s="297">
        <v>0</v>
      </c>
      <c r="K179" s="297">
        <v>0</v>
      </c>
      <c r="L179" s="297">
        <v>0</v>
      </c>
      <c r="M179" s="297">
        <v>28</v>
      </c>
      <c r="N179" s="297">
        <v>0</v>
      </c>
    </row>
    <row r="180" spans="1:14" ht="11.25" customHeight="1" x14ac:dyDescent="0.2">
      <c r="A180" s="348" t="s">
        <v>576</v>
      </c>
      <c r="B180" s="348"/>
      <c r="C180" s="348"/>
      <c r="D180" s="348"/>
      <c r="E180" s="298">
        <f t="shared" si="6"/>
        <v>5</v>
      </c>
      <c r="F180" s="297">
        <v>0</v>
      </c>
      <c r="G180" s="297">
        <v>0</v>
      </c>
      <c r="H180" s="297">
        <v>0</v>
      </c>
      <c r="I180" s="297"/>
      <c r="J180" s="297">
        <v>0</v>
      </c>
      <c r="K180" s="297">
        <v>0</v>
      </c>
      <c r="L180" s="297">
        <v>1</v>
      </c>
      <c r="M180" s="297">
        <v>4</v>
      </c>
      <c r="N180" s="297">
        <v>0</v>
      </c>
    </row>
    <row r="181" spans="1:14" ht="11.25" customHeight="1" x14ac:dyDescent="0.2">
      <c r="A181" s="348" t="s">
        <v>577</v>
      </c>
      <c r="B181" s="348"/>
      <c r="C181" s="348"/>
      <c r="D181" s="348"/>
      <c r="E181" s="298">
        <f t="shared" si="6"/>
        <v>5</v>
      </c>
      <c r="F181" s="297">
        <v>0</v>
      </c>
      <c r="G181" s="297">
        <v>0</v>
      </c>
      <c r="H181" s="297">
        <v>0</v>
      </c>
      <c r="I181" s="297"/>
      <c r="J181" s="297">
        <v>0</v>
      </c>
      <c r="K181" s="297">
        <v>0</v>
      </c>
      <c r="L181" s="297">
        <v>1</v>
      </c>
      <c r="M181" s="297">
        <v>4</v>
      </c>
      <c r="N181" s="297">
        <v>0</v>
      </c>
    </row>
    <row r="182" spans="1:14" ht="11.25" customHeight="1" x14ac:dyDescent="0.2">
      <c r="A182" s="348" t="s">
        <v>578</v>
      </c>
      <c r="B182" s="348"/>
      <c r="C182" s="348"/>
      <c r="D182" s="348"/>
      <c r="E182" s="298">
        <f t="shared" si="6"/>
        <v>13</v>
      </c>
      <c r="F182" s="297">
        <v>0</v>
      </c>
      <c r="G182" s="297">
        <v>0</v>
      </c>
      <c r="H182" s="297">
        <v>0</v>
      </c>
      <c r="I182" s="297"/>
      <c r="J182" s="297">
        <v>0</v>
      </c>
      <c r="K182" s="297">
        <v>0</v>
      </c>
      <c r="L182" s="297">
        <v>0</v>
      </c>
      <c r="M182" s="297">
        <v>13</v>
      </c>
      <c r="N182" s="297">
        <v>0</v>
      </c>
    </row>
    <row r="183" spans="1:14" ht="11.25" customHeight="1" x14ac:dyDescent="0.2">
      <c r="A183" s="348" t="s">
        <v>579</v>
      </c>
      <c r="B183" s="348"/>
      <c r="C183" s="348"/>
      <c r="D183" s="348"/>
      <c r="E183" s="298">
        <f t="shared" si="6"/>
        <v>10</v>
      </c>
      <c r="F183" s="297">
        <v>0</v>
      </c>
      <c r="G183" s="297">
        <v>0</v>
      </c>
      <c r="H183" s="297">
        <v>0</v>
      </c>
      <c r="I183" s="297"/>
      <c r="J183" s="297">
        <v>0</v>
      </c>
      <c r="K183" s="297">
        <v>0</v>
      </c>
      <c r="L183" s="297">
        <v>2</v>
      </c>
      <c r="M183" s="297">
        <v>8</v>
      </c>
      <c r="N183" s="297">
        <v>0</v>
      </c>
    </row>
    <row r="184" spans="1:14" ht="11.25" customHeight="1" x14ac:dyDescent="0.2">
      <c r="A184" s="348" t="s">
        <v>580</v>
      </c>
      <c r="B184" s="348"/>
      <c r="C184" s="348"/>
      <c r="D184" s="348"/>
      <c r="E184" s="298">
        <f t="shared" si="6"/>
        <v>9</v>
      </c>
      <c r="F184" s="297">
        <v>0</v>
      </c>
      <c r="G184" s="297">
        <v>0</v>
      </c>
      <c r="H184" s="297">
        <v>0</v>
      </c>
      <c r="I184" s="297"/>
      <c r="J184" s="297">
        <v>0</v>
      </c>
      <c r="K184" s="297">
        <v>0</v>
      </c>
      <c r="L184" s="297">
        <v>9</v>
      </c>
      <c r="M184" s="297">
        <v>0</v>
      </c>
      <c r="N184" s="297">
        <v>0</v>
      </c>
    </row>
    <row r="185" spans="1:14" ht="11.25" customHeight="1" x14ac:dyDescent="0.2">
      <c r="A185" s="348" t="s">
        <v>581</v>
      </c>
      <c r="B185" s="348"/>
      <c r="C185" s="348"/>
      <c r="D185" s="348"/>
      <c r="E185" s="298">
        <f t="shared" si="6"/>
        <v>1</v>
      </c>
      <c r="F185" s="297">
        <v>0</v>
      </c>
      <c r="G185" s="297">
        <v>0</v>
      </c>
      <c r="H185" s="297">
        <v>0</v>
      </c>
      <c r="I185" s="297"/>
      <c r="J185" s="297">
        <v>0</v>
      </c>
      <c r="K185" s="297">
        <v>0</v>
      </c>
      <c r="L185" s="297">
        <v>1</v>
      </c>
      <c r="M185" s="297">
        <v>0</v>
      </c>
      <c r="N185" s="297">
        <v>0</v>
      </c>
    </row>
    <row r="186" spans="1:14" ht="11.25" customHeight="1" x14ac:dyDescent="0.2">
      <c r="A186" s="348" t="s">
        <v>582</v>
      </c>
      <c r="B186" s="348"/>
      <c r="C186" s="348"/>
      <c r="D186" s="348"/>
      <c r="E186" s="298">
        <f t="shared" si="6"/>
        <v>16</v>
      </c>
      <c r="F186" s="297">
        <v>2</v>
      </c>
      <c r="G186" s="297">
        <v>0</v>
      </c>
      <c r="H186" s="297">
        <v>0</v>
      </c>
      <c r="I186" s="297"/>
      <c r="J186" s="297">
        <v>0</v>
      </c>
      <c r="K186" s="297">
        <v>0</v>
      </c>
      <c r="L186" s="297">
        <v>2</v>
      </c>
      <c r="M186" s="297">
        <v>12</v>
      </c>
      <c r="N186" s="297">
        <v>0</v>
      </c>
    </row>
    <row r="187" spans="1:14" ht="11.25" customHeight="1" x14ac:dyDescent="0.2">
      <c r="A187" s="348" t="s">
        <v>583</v>
      </c>
      <c r="B187" s="348"/>
      <c r="C187" s="348"/>
      <c r="D187" s="348"/>
      <c r="E187" s="298">
        <f t="shared" si="6"/>
        <v>53</v>
      </c>
      <c r="F187" s="297">
        <v>6</v>
      </c>
      <c r="G187" s="297">
        <v>1</v>
      </c>
      <c r="H187" s="297">
        <v>0</v>
      </c>
      <c r="I187" s="297"/>
      <c r="J187" s="297">
        <v>0</v>
      </c>
      <c r="K187" s="297">
        <v>0</v>
      </c>
      <c r="L187" s="297">
        <v>10</v>
      </c>
      <c r="M187" s="297">
        <v>36</v>
      </c>
      <c r="N187" s="297">
        <v>0</v>
      </c>
    </row>
    <row r="188" spans="1:14" ht="11.25" customHeight="1" x14ac:dyDescent="0.2">
      <c r="A188" s="348" t="s">
        <v>584</v>
      </c>
      <c r="B188" s="348"/>
      <c r="C188" s="348"/>
      <c r="D188" s="348"/>
      <c r="E188" s="298">
        <f t="shared" si="6"/>
        <v>123</v>
      </c>
      <c r="F188" s="297">
        <v>53</v>
      </c>
      <c r="G188" s="297">
        <v>12</v>
      </c>
      <c r="H188" s="297">
        <v>2</v>
      </c>
      <c r="I188" s="297"/>
      <c r="J188" s="297">
        <v>0</v>
      </c>
      <c r="K188" s="297">
        <v>0</v>
      </c>
      <c r="L188" s="297">
        <v>12</v>
      </c>
      <c r="M188" s="297">
        <v>44</v>
      </c>
      <c r="N188" s="297">
        <v>0</v>
      </c>
    </row>
    <row r="189" spans="1:14" ht="11.25" customHeight="1" x14ac:dyDescent="0.2">
      <c r="A189" s="348" t="s">
        <v>585</v>
      </c>
      <c r="B189" s="348"/>
      <c r="C189" s="348"/>
      <c r="D189" s="348"/>
      <c r="E189" s="298">
        <f t="shared" si="6"/>
        <v>43</v>
      </c>
      <c r="F189" s="297">
        <v>0</v>
      </c>
      <c r="G189" s="297">
        <v>1</v>
      </c>
      <c r="H189" s="297">
        <v>0</v>
      </c>
      <c r="I189" s="297"/>
      <c r="J189" s="297">
        <v>0</v>
      </c>
      <c r="K189" s="297">
        <v>0</v>
      </c>
      <c r="L189" s="297">
        <v>6</v>
      </c>
      <c r="M189" s="297">
        <v>36</v>
      </c>
      <c r="N189" s="297">
        <v>0</v>
      </c>
    </row>
    <row r="190" spans="1:14" ht="11.25" customHeight="1" x14ac:dyDescent="0.2">
      <c r="A190" s="348" t="s">
        <v>586</v>
      </c>
      <c r="B190" s="348"/>
      <c r="C190" s="348"/>
      <c r="D190" s="348"/>
      <c r="E190" s="298">
        <f t="shared" si="6"/>
        <v>16</v>
      </c>
      <c r="F190" s="297">
        <v>0</v>
      </c>
      <c r="G190" s="297">
        <v>0</v>
      </c>
      <c r="H190" s="297">
        <v>0</v>
      </c>
      <c r="I190" s="297"/>
      <c r="J190" s="297">
        <v>0</v>
      </c>
      <c r="K190" s="297">
        <v>0</v>
      </c>
      <c r="L190" s="297">
        <v>10</v>
      </c>
      <c r="M190" s="297">
        <v>6</v>
      </c>
      <c r="N190" s="297">
        <v>0</v>
      </c>
    </row>
    <row r="191" spans="1:14" ht="11.25" customHeight="1" x14ac:dyDescent="0.2">
      <c r="A191" s="348" t="s">
        <v>587</v>
      </c>
      <c r="B191" s="348"/>
      <c r="C191" s="348"/>
      <c r="D191" s="348"/>
      <c r="E191" s="298">
        <f t="shared" si="6"/>
        <v>5</v>
      </c>
      <c r="F191" s="297">
        <v>2</v>
      </c>
      <c r="G191" s="297">
        <v>0</v>
      </c>
      <c r="H191" s="297">
        <v>0</v>
      </c>
      <c r="I191" s="297"/>
      <c r="J191" s="297">
        <v>0</v>
      </c>
      <c r="K191" s="297">
        <v>0</v>
      </c>
      <c r="L191" s="297">
        <v>0</v>
      </c>
      <c r="M191" s="297">
        <v>3</v>
      </c>
      <c r="N191" s="297">
        <v>0</v>
      </c>
    </row>
    <row r="192" spans="1:14" ht="11.25" customHeight="1" x14ac:dyDescent="0.2">
      <c r="A192" s="348" t="s">
        <v>588</v>
      </c>
      <c r="B192" s="348"/>
      <c r="C192" s="348"/>
      <c r="D192" s="348"/>
      <c r="E192" s="298">
        <f t="shared" si="6"/>
        <v>5</v>
      </c>
      <c r="F192" s="297">
        <v>0</v>
      </c>
      <c r="G192" s="297">
        <v>0</v>
      </c>
      <c r="H192" s="297">
        <v>0</v>
      </c>
      <c r="I192" s="297"/>
      <c r="J192" s="297">
        <v>0</v>
      </c>
      <c r="K192" s="297">
        <v>0</v>
      </c>
      <c r="L192" s="297">
        <v>0</v>
      </c>
      <c r="M192" s="297">
        <v>5</v>
      </c>
      <c r="N192" s="297">
        <v>0</v>
      </c>
    </row>
    <row r="193" spans="1:14" ht="11.25" customHeight="1" x14ac:dyDescent="0.2">
      <c r="A193" s="348" t="s">
        <v>589</v>
      </c>
      <c r="B193" s="348"/>
      <c r="C193" s="348"/>
      <c r="D193" s="348"/>
      <c r="E193" s="298">
        <f t="shared" si="6"/>
        <v>14</v>
      </c>
      <c r="F193" s="297">
        <v>0</v>
      </c>
      <c r="G193" s="297">
        <v>1</v>
      </c>
      <c r="H193" s="297">
        <v>0</v>
      </c>
      <c r="I193" s="297"/>
      <c r="J193" s="297">
        <v>0</v>
      </c>
      <c r="K193" s="297">
        <v>0</v>
      </c>
      <c r="L193" s="297">
        <v>1</v>
      </c>
      <c r="M193" s="297">
        <v>12</v>
      </c>
      <c r="N193" s="297">
        <v>0</v>
      </c>
    </row>
    <row r="194" spans="1:14" ht="11.25" customHeight="1" x14ac:dyDescent="0.2">
      <c r="A194" s="348" t="s">
        <v>590</v>
      </c>
      <c r="B194" s="348"/>
      <c r="C194" s="348"/>
      <c r="D194" s="348"/>
      <c r="E194" s="298">
        <f t="shared" si="6"/>
        <v>3</v>
      </c>
      <c r="F194" s="297">
        <v>0</v>
      </c>
      <c r="G194" s="297">
        <v>0</v>
      </c>
      <c r="H194" s="297">
        <v>0</v>
      </c>
      <c r="I194" s="297"/>
      <c r="J194" s="297">
        <v>0</v>
      </c>
      <c r="K194" s="297">
        <v>0</v>
      </c>
      <c r="L194" s="297">
        <v>0</v>
      </c>
      <c r="M194" s="297">
        <v>3</v>
      </c>
      <c r="N194" s="297">
        <v>0</v>
      </c>
    </row>
    <row r="195" spans="1:14" ht="11.25" customHeight="1" x14ac:dyDescent="0.2">
      <c r="A195" s="348" t="s">
        <v>591</v>
      </c>
      <c r="B195" s="348"/>
      <c r="C195" s="348"/>
      <c r="D195" s="348"/>
      <c r="E195" s="298">
        <f t="shared" si="6"/>
        <v>47</v>
      </c>
      <c r="F195" s="297">
        <v>0</v>
      </c>
      <c r="G195" s="297">
        <v>1</v>
      </c>
      <c r="H195" s="297">
        <v>0</v>
      </c>
      <c r="I195" s="297"/>
      <c r="J195" s="297">
        <v>0</v>
      </c>
      <c r="K195" s="297">
        <v>0</v>
      </c>
      <c r="L195" s="297">
        <v>3</v>
      </c>
      <c r="M195" s="297">
        <v>43</v>
      </c>
      <c r="N195" s="297">
        <v>0</v>
      </c>
    </row>
    <row r="196" spans="1:14" ht="11.25" customHeight="1" x14ac:dyDescent="0.2">
      <c r="A196" s="348" t="s">
        <v>592</v>
      </c>
      <c r="B196" s="348"/>
      <c r="C196" s="348"/>
      <c r="D196" s="348"/>
      <c r="E196" s="298">
        <f t="shared" si="6"/>
        <v>8</v>
      </c>
      <c r="F196" s="297">
        <v>0</v>
      </c>
      <c r="G196" s="297">
        <v>0</v>
      </c>
      <c r="H196" s="297">
        <v>0</v>
      </c>
      <c r="I196" s="297"/>
      <c r="J196" s="297">
        <v>0</v>
      </c>
      <c r="K196" s="297">
        <v>0</v>
      </c>
      <c r="L196" s="297">
        <v>0</v>
      </c>
      <c r="M196" s="297">
        <v>8</v>
      </c>
      <c r="N196" s="297">
        <v>0</v>
      </c>
    </row>
    <row r="197" spans="1:14" ht="11.25" customHeight="1" x14ac:dyDescent="0.2">
      <c r="A197" s="348" t="s">
        <v>593</v>
      </c>
      <c r="B197" s="348"/>
      <c r="C197" s="348"/>
      <c r="D197" s="348"/>
      <c r="E197" s="298">
        <f t="shared" si="6"/>
        <v>8</v>
      </c>
      <c r="F197" s="297">
        <v>0</v>
      </c>
      <c r="G197" s="297">
        <v>0</v>
      </c>
      <c r="H197" s="297">
        <v>0</v>
      </c>
      <c r="I197" s="297"/>
      <c r="J197" s="297">
        <v>0</v>
      </c>
      <c r="K197" s="297">
        <v>0</v>
      </c>
      <c r="L197" s="297">
        <v>0</v>
      </c>
      <c r="M197" s="297">
        <v>8</v>
      </c>
      <c r="N197" s="297">
        <v>0</v>
      </c>
    </row>
    <row r="198" spans="1:14" ht="11.25" customHeight="1" x14ac:dyDescent="0.2">
      <c r="A198" s="348" t="s">
        <v>594</v>
      </c>
      <c r="B198" s="348"/>
      <c r="C198" s="348"/>
      <c r="D198" s="348"/>
      <c r="E198" s="298">
        <f t="shared" si="6"/>
        <v>58</v>
      </c>
      <c r="F198" s="297">
        <v>5</v>
      </c>
      <c r="G198" s="297">
        <v>1</v>
      </c>
      <c r="H198" s="297">
        <v>0</v>
      </c>
      <c r="I198" s="297"/>
      <c r="J198" s="297">
        <v>0</v>
      </c>
      <c r="K198" s="297">
        <v>0</v>
      </c>
      <c r="L198" s="297">
        <v>3</v>
      </c>
      <c r="M198" s="297">
        <v>49</v>
      </c>
      <c r="N198" s="297">
        <v>0</v>
      </c>
    </row>
    <row r="199" spans="1:14" ht="11.25" customHeight="1" x14ac:dyDescent="0.2">
      <c r="A199" s="348" t="s">
        <v>595</v>
      </c>
      <c r="B199" s="348"/>
      <c r="C199" s="348"/>
      <c r="D199" s="348"/>
      <c r="E199" s="298">
        <f t="shared" si="6"/>
        <v>29</v>
      </c>
      <c r="F199" s="297">
        <v>0</v>
      </c>
      <c r="G199" s="297">
        <v>0</v>
      </c>
      <c r="H199" s="297">
        <v>0</v>
      </c>
      <c r="I199" s="297"/>
      <c r="J199" s="297">
        <v>0</v>
      </c>
      <c r="K199" s="297">
        <v>0</v>
      </c>
      <c r="L199" s="297">
        <v>2</v>
      </c>
      <c r="M199" s="297">
        <v>27</v>
      </c>
      <c r="N199" s="297">
        <v>0</v>
      </c>
    </row>
    <row r="200" spans="1:14" ht="11.25" customHeight="1" x14ac:dyDescent="0.2">
      <c r="A200" s="348" t="s">
        <v>596</v>
      </c>
      <c r="B200" s="348"/>
      <c r="C200" s="348"/>
      <c r="D200" s="348"/>
      <c r="E200" s="298">
        <f t="shared" si="6"/>
        <v>5</v>
      </c>
      <c r="F200" s="297">
        <v>0</v>
      </c>
      <c r="G200" s="297">
        <v>0</v>
      </c>
      <c r="H200" s="297">
        <v>0</v>
      </c>
      <c r="I200" s="297"/>
      <c r="J200" s="297">
        <v>0</v>
      </c>
      <c r="K200" s="297">
        <v>0</v>
      </c>
      <c r="L200" s="297">
        <v>0</v>
      </c>
      <c r="M200" s="297">
        <v>5</v>
      </c>
      <c r="N200" s="297">
        <v>0</v>
      </c>
    </row>
    <row r="201" spans="1:14" ht="11.25" customHeight="1" x14ac:dyDescent="0.2">
      <c r="A201" s="348" t="s">
        <v>597</v>
      </c>
      <c r="B201" s="348"/>
      <c r="C201" s="348"/>
      <c r="D201" s="348"/>
      <c r="E201" s="298">
        <f t="shared" si="6"/>
        <v>3</v>
      </c>
      <c r="F201" s="297">
        <v>0</v>
      </c>
      <c r="G201" s="297">
        <v>0</v>
      </c>
      <c r="H201" s="297">
        <v>0</v>
      </c>
      <c r="I201" s="297"/>
      <c r="J201" s="297">
        <v>0</v>
      </c>
      <c r="K201" s="297">
        <v>0</v>
      </c>
      <c r="L201" s="297">
        <v>1</v>
      </c>
      <c r="M201" s="297">
        <v>2</v>
      </c>
      <c r="N201" s="297">
        <v>0</v>
      </c>
    </row>
    <row r="202" spans="1:14" ht="11.25" customHeight="1" x14ac:dyDescent="0.2">
      <c r="A202" s="348" t="s">
        <v>598</v>
      </c>
      <c r="B202" s="348"/>
      <c r="C202" s="348"/>
      <c r="D202" s="348"/>
      <c r="E202" s="298">
        <f t="shared" si="6"/>
        <v>5</v>
      </c>
      <c r="F202" s="297">
        <v>0</v>
      </c>
      <c r="G202" s="297">
        <v>0</v>
      </c>
      <c r="H202" s="297">
        <v>0</v>
      </c>
      <c r="I202" s="297"/>
      <c r="J202" s="297">
        <v>0</v>
      </c>
      <c r="K202" s="297">
        <v>0</v>
      </c>
      <c r="L202" s="297">
        <v>1</v>
      </c>
      <c r="M202" s="297">
        <v>4</v>
      </c>
      <c r="N202" s="297">
        <v>0</v>
      </c>
    </row>
    <row r="203" spans="1:14" ht="11.25" customHeight="1" x14ac:dyDescent="0.2">
      <c r="A203" s="348" t="s">
        <v>599</v>
      </c>
      <c r="B203" s="348"/>
      <c r="C203" s="348"/>
      <c r="D203" s="348"/>
      <c r="E203" s="298">
        <f t="shared" si="6"/>
        <v>10</v>
      </c>
      <c r="F203" s="297">
        <v>0</v>
      </c>
      <c r="G203" s="297">
        <v>0</v>
      </c>
      <c r="H203" s="297">
        <v>0</v>
      </c>
      <c r="I203" s="297"/>
      <c r="J203" s="297">
        <v>0</v>
      </c>
      <c r="K203" s="297">
        <v>0</v>
      </c>
      <c r="L203" s="297">
        <v>2</v>
      </c>
      <c r="M203" s="297">
        <v>8</v>
      </c>
      <c r="N203" s="297">
        <v>0</v>
      </c>
    </row>
    <row r="204" spans="1:14" ht="11.25" customHeight="1" x14ac:dyDescent="0.2">
      <c r="A204" s="348" t="s">
        <v>600</v>
      </c>
      <c r="B204" s="348"/>
      <c r="C204" s="348"/>
      <c r="D204" s="348"/>
      <c r="E204" s="298">
        <f t="shared" si="6"/>
        <v>28</v>
      </c>
      <c r="F204" s="297">
        <v>14</v>
      </c>
      <c r="G204" s="297">
        <v>0</v>
      </c>
      <c r="H204" s="297">
        <v>0</v>
      </c>
      <c r="I204" s="297"/>
      <c r="J204" s="297">
        <v>0</v>
      </c>
      <c r="K204" s="297">
        <v>0</v>
      </c>
      <c r="L204" s="297">
        <v>1</v>
      </c>
      <c r="M204" s="297">
        <v>13</v>
      </c>
      <c r="N204" s="297">
        <v>0</v>
      </c>
    </row>
    <row r="205" spans="1:14" ht="11.25" customHeight="1" x14ac:dyDescent="0.2">
      <c r="A205" s="348" t="s">
        <v>601</v>
      </c>
      <c r="B205" s="348"/>
      <c r="C205" s="348"/>
      <c r="D205" s="348"/>
      <c r="E205" s="298">
        <f t="shared" si="6"/>
        <v>311</v>
      </c>
      <c r="F205" s="297">
        <v>63</v>
      </c>
      <c r="G205" s="297">
        <v>69</v>
      </c>
      <c r="H205" s="297">
        <v>15</v>
      </c>
      <c r="I205" s="297"/>
      <c r="J205" s="297">
        <v>19</v>
      </c>
      <c r="K205" s="297">
        <v>38</v>
      </c>
      <c r="L205" s="297">
        <v>4</v>
      </c>
      <c r="M205" s="297">
        <v>103</v>
      </c>
      <c r="N205" s="297">
        <v>0</v>
      </c>
    </row>
    <row r="206" spans="1:14" ht="11.25" customHeight="1" x14ac:dyDescent="0.2">
      <c r="A206" s="348" t="s">
        <v>602</v>
      </c>
      <c r="B206" s="348"/>
      <c r="C206" s="348"/>
      <c r="D206" s="348"/>
      <c r="E206" s="298">
        <f t="shared" si="6"/>
        <v>4</v>
      </c>
      <c r="F206" s="297">
        <v>2</v>
      </c>
      <c r="G206" s="297">
        <v>0</v>
      </c>
      <c r="H206" s="297">
        <v>0</v>
      </c>
      <c r="I206" s="297"/>
      <c r="J206" s="297">
        <v>0</v>
      </c>
      <c r="K206" s="297">
        <v>0</v>
      </c>
      <c r="L206" s="297">
        <v>0</v>
      </c>
      <c r="M206" s="297">
        <v>2</v>
      </c>
      <c r="N206" s="297">
        <v>0</v>
      </c>
    </row>
    <row r="207" spans="1:14" ht="11.25" customHeight="1" x14ac:dyDescent="0.2">
      <c r="A207" s="348" t="s">
        <v>603</v>
      </c>
      <c r="B207" s="348"/>
      <c r="C207" s="348"/>
      <c r="D207" s="348"/>
      <c r="E207" s="298">
        <f t="shared" si="6"/>
        <v>27</v>
      </c>
      <c r="F207" s="297">
        <v>17</v>
      </c>
      <c r="G207" s="297">
        <v>1</v>
      </c>
      <c r="H207" s="297">
        <v>0</v>
      </c>
      <c r="I207" s="297"/>
      <c r="J207" s="297">
        <v>0</v>
      </c>
      <c r="K207" s="297">
        <v>0</v>
      </c>
      <c r="L207" s="297">
        <v>1</v>
      </c>
      <c r="M207" s="297">
        <v>8</v>
      </c>
      <c r="N207" s="297">
        <v>0</v>
      </c>
    </row>
    <row r="208" spans="1:14" ht="11.25" customHeight="1" x14ac:dyDescent="0.2">
      <c r="A208" s="348" t="s">
        <v>604</v>
      </c>
      <c r="B208" s="348"/>
      <c r="C208" s="348"/>
      <c r="D208" s="348"/>
      <c r="E208" s="298">
        <f t="shared" si="6"/>
        <v>40</v>
      </c>
      <c r="F208" s="297">
        <v>0</v>
      </c>
      <c r="G208" s="297">
        <v>0</v>
      </c>
      <c r="H208" s="297">
        <v>0</v>
      </c>
      <c r="I208" s="297"/>
      <c r="J208" s="297">
        <v>0</v>
      </c>
      <c r="K208" s="297">
        <v>0</v>
      </c>
      <c r="L208" s="297">
        <v>5</v>
      </c>
      <c r="M208" s="297">
        <v>35</v>
      </c>
      <c r="N208" s="297">
        <v>0</v>
      </c>
    </row>
    <row r="209" spans="1:14" ht="11.25" customHeight="1" x14ac:dyDescent="0.2">
      <c r="A209" s="348" t="s">
        <v>605</v>
      </c>
      <c r="B209" s="348"/>
      <c r="C209" s="348"/>
      <c r="D209" s="348"/>
      <c r="E209" s="298">
        <f t="shared" si="6"/>
        <v>13</v>
      </c>
      <c r="F209" s="297">
        <v>0</v>
      </c>
      <c r="G209" s="297">
        <v>1</v>
      </c>
      <c r="H209" s="297">
        <v>0</v>
      </c>
      <c r="I209" s="297"/>
      <c r="J209" s="297">
        <v>0</v>
      </c>
      <c r="K209" s="297">
        <v>0</v>
      </c>
      <c r="L209" s="297">
        <v>2</v>
      </c>
      <c r="M209" s="297">
        <v>10</v>
      </c>
      <c r="N209" s="297">
        <v>0</v>
      </c>
    </row>
    <row r="210" spans="1:14" ht="11.25" customHeight="1" x14ac:dyDescent="0.2">
      <c r="A210" s="348" t="s">
        <v>606</v>
      </c>
      <c r="B210" s="348"/>
      <c r="C210" s="348"/>
      <c r="D210" s="348"/>
      <c r="E210" s="298">
        <f t="shared" si="6"/>
        <v>2425</v>
      </c>
      <c r="F210" s="297">
        <v>1270</v>
      </c>
      <c r="G210" s="297">
        <v>303</v>
      </c>
      <c r="H210" s="297">
        <v>94</v>
      </c>
      <c r="I210" s="297"/>
      <c r="J210" s="297">
        <v>0</v>
      </c>
      <c r="K210" s="297">
        <v>154</v>
      </c>
      <c r="L210" s="297">
        <v>0</v>
      </c>
      <c r="M210" s="297">
        <v>604</v>
      </c>
      <c r="N210" s="297">
        <v>0</v>
      </c>
    </row>
    <row r="211" spans="1:14" ht="11.25" customHeight="1" x14ac:dyDescent="0.2">
      <c r="A211" s="348" t="s">
        <v>607</v>
      </c>
      <c r="B211" s="348"/>
      <c r="C211" s="348"/>
      <c r="D211" s="348"/>
      <c r="E211" s="298">
        <f t="shared" si="6"/>
        <v>6</v>
      </c>
      <c r="F211" s="297">
        <v>0</v>
      </c>
      <c r="G211" s="297">
        <v>0</v>
      </c>
      <c r="H211" s="297">
        <v>0</v>
      </c>
      <c r="I211" s="297"/>
      <c r="J211" s="297">
        <v>0</v>
      </c>
      <c r="K211" s="297">
        <v>0</v>
      </c>
      <c r="L211" s="297">
        <v>0</v>
      </c>
      <c r="M211" s="297">
        <v>6</v>
      </c>
      <c r="N211" s="297">
        <v>0</v>
      </c>
    </row>
    <row r="212" spans="1:14" ht="11.25" customHeight="1" x14ac:dyDescent="0.2">
      <c r="A212" s="348" t="s">
        <v>608</v>
      </c>
      <c r="B212" s="348"/>
      <c r="C212" s="348"/>
      <c r="D212" s="348"/>
      <c r="E212" s="298">
        <f t="shared" si="6"/>
        <v>1743</v>
      </c>
      <c r="F212" s="297">
        <v>586</v>
      </c>
      <c r="G212" s="297">
        <v>183</v>
      </c>
      <c r="H212" s="297">
        <v>1</v>
      </c>
      <c r="I212" s="297"/>
      <c r="J212" s="297">
        <v>2</v>
      </c>
      <c r="K212" s="297">
        <v>0</v>
      </c>
      <c r="L212" s="297">
        <v>0</v>
      </c>
      <c r="M212" s="297">
        <v>931</v>
      </c>
      <c r="N212" s="297">
        <v>40</v>
      </c>
    </row>
    <row r="213" spans="1:14" ht="11.25" customHeight="1" x14ac:dyDescent="0.2">
      <c r="A213" s="348" t="s">
        <v>609</v>
      </c>
      <c r="B213" s="348"/>
      <c r="C213" s="348"/>
      <c r="D213" s="348"/>
      <c r="E213" s="298">
        <f t="shared" si="6"/>
        <v>23</v>
      </c>
      <c r="F213" s="297">
        <v>0</v>
      </c>
      <c r="G213" s="297">
        <v>1</v>
      </c>
      <c r="H213" s="297">
        <v>0</v>
      </c>
      <c r="I213" s="297"/>
      <c r="J213" s="297">
        <v>0</v>
      </c>
      <c r="K213" s="297">
        <v>0</v>
      </c>
      <c r="L213" s="297">
        <v>2</v>
      </c>
      <c r="M213" s="297">
        <v>20</v>
      </c>
      <c r="N213" s="297">
        <v>0</v>
      </c>
    </row>
    <row r="214" spans="1:14" ht="11.25" customHeight="1" x14ac:dyDescent="0.2">
      <c r="A214" s="348" t="s">
        <v>610</v>
      </c>
      <c r="B214" s="348"/>
      <c r="C214" s="348"/>
      <c r="D214" s="348"/>
      <c r="E214" s="298">
        <f t="shared" si="6"/>
        <v>7</v>
      </c>
      <c r="F214" s="297">
        <v>0</v>
      </c>
      <c r="G214" s="297">
        <v>0</v>
      </c>
      <c r="H214" s="297">
        <v>0</v>
      </c>
      <c r="I214" s="297"/>
      <c r="J214" s="297">
        <v>0</v>
      </c>
      <c r="K214" s="297">
        <v>0</v>
      </c>
      <c r="L214" s="297">
        <v>0</v>
      </c>
      <c r="M214" s="297">
        <v>7</v>
      </c>
      <c r="N214" s="297">
        <v>0</v>
      </c>
    </row>
    <row r="215" spans="1:14" ht="11.25" customHeight="1" x14ac:dyDescent="0.2">
      <c r="A215" s="348" t="s">
        <v>611</v>
      </c>
      <c r="B215" s="348"/>
      <c r="C215" s="348"/>
      <c r="D215" s="348"/>
      <c r="E215" s="298">
        <f t="shared" si="6"/>
        <v>12</v>
      </c>
      <c r="F215" s="297">
        <v>5</v>
      </c>
      <c r="G215" s="297">
        <v>0</v>
      </c>
      <c r="H215" s="297">
        <v>0</v>
      </c>
      <c r="I215" s="297"/>
      <c r="J215" s="297">
        <v>0</v>
      </c>
      <c r="K215" s="297">
        <v>0</v>
      </c>
      <c r="L215" s="297">
        <v>0</v>
      </c>
      <c r="M215" s="297">
        <v>7</v>
      </c>
      <c r="N215" s="297">
        <v>0</v>
      </c>
    </row>
    <row r="216" spans="1:14" ht="11.25" customHeight="1" x14ac:dyDescent="0.2">
      <c r="A216" s="348" t="s">
        <v>612</v>
      </c>
      <c r="B216" s="348"/>
      <c r="C216" s="348"/>
      <c r="D216" s="348"/>
      <c r="E216" s="298">
        <f t="shared" si="6"/>
        <v>10</v>
      </c>
      <c r="F216" s="297">
        <v>0</v>
      </c>
      <c r="G216" s="297">
        <v>0</v>
      </c>
      <c r="H216" s="297">
        <v>0</v>
      </c>
      <c r="I216" s="297"/>
      <c r="J216" s="297">
        <v>0</v>
      </c>
      <c r="K216" s="297">
        <v>0</v>
      </c>
      <c r="L216" s="297">
        <v>3</v>
      </c>
      <c r="M216" s="297">
        <v>7</v>
      </c>
      <c r="N216" s="297">
        <v>0</v>
      </c>
    </row>
    <row r="217" spans="1:14" ht="11.25" customHeight="1" x14ac:dyDescent="0.2">
      <c r="A217" s="348" t="s">
        <v>613</v>
      </c>
      <c r="B217" s="348"/>
      <c r="C217" s="348"/>
      <c r="D217" s="348"/>
      <c r="E217" s="298">
        <f t="shared" si="6"/>
        <v>9</v>
      </c>
      <c r="F217" s="297">
        <v>0</v>
      </c>
      <c r="G217" s="297">
        <v>0</v>
      </c>
      <c r="H217" s="297">
        <v>0</v>
      </c>
      <c r="I217" s="297"/>
      <c r="J217" s="297">
        <v>0</v>
      </c>
      <c r="K217" s="297">
        <v>0</v>
      </c>
      <c r="L217" s="297">
        <v>4</v>
      </c>
      <c r="M217" s="297">
        <v>5</v>
      </c>
      <c r="N217" s="297">
        <v>0</v>
      </c>
    </row>
    <row r="218" spans="1:14" ht="11.25" customHeight="1" x14ac:dyDescent="0.2">
      <c r="A218" s="348" t="s">
        <v>614</v>
      </c>
      <c r="B218" s="348"/>
      <c r="C218" s="348"/>
      <c r="D218" s="348"/>
      <c r="E218" s="298">
        <f t="shared" si="6"/>
        <v>10</v>
      </c>
      <c r="F218" s="297">
        <v>0</v>
      </c>
      <c r="G218" s="297">
        <v>0</v>
      </c>
      <c r="H218" s="297">
        <v>0</v>
      </c>
      <c r="I218" s="297"/>
      <c r="J218" s="297">
        <v>0</v>
      </c>
      <c r="K218" s="297">
        <v>0</v>
      </c>
      <c r="L218" s="297">
        <v>0</v>
      </c>
      <c r="M218" s="297">
        <v>10</v>
      </c>
      <c r="N218" s="297">
        <v>0</v>
      </c>
    </row>
    <row r="219" spans="1:14" ht="11.25" customHeight="1" x14ac:dyDescent="0.2">
      <c r="A219" s="348" t="s">
        <v>615</v>
      </c>
      <c r="B219" s="348"/>
      <c r="C219" s="348"/>
      <c r="D219" s="348"/>
      <c r="E219" s="298">
        <f t="shared" si="6"/>
        <v>6</v>
      </c>
      <c r="F219" s="297">
        <v>0</v>
      </c>
      <c r="G219" s="297">
        <v>0</v>
      </c>
      <c r="H219" s="297">
        <v>0</v>
      </c>
      <c r="I219" s="297"/>
      <c r="J219" s="297">
        <v>0</v>
      </c>
      <c r="K219" s="297">
        <v>0</v>
      </c>
      <c r="L219" s="297">
        <v>2</v>
      </c>
      <c r="M219" s="297">
        <v>4</v>
      </c>
      <c r="N219" s="297">
        <v>0</v>
      </c>
    </row>
    <row r="220" spans="1:14" x14ac:dyDescent="0.2">
      <c r="A220" s="348" t="s">
        <v>616</v>
      </c>
      <c r="B220" s="348"/>
      <c r="C220" s="348"/>
      <c r="D220" s="348"/>
      <c r="E220" s="298">
        <f>SUM(F220:N220)</f>
        <v>80</v>
      </c>
      <c r="F220" s="297">
        <v>0</v>
      </c>
      <c r="G220" s="297">
        <v>1</v>
      </c>
      <c r="H220" s="297">
        <v>0</v>
      </c>
      <c r="I220" s="297"/>
      <c r="J220" s="297">
        <v>0</v>
      </c>
      <c r="K220" s="297">
        <v>0</v>
      </c>
      <c r="L220" s="297">
        <v>58</v>
      </c>
      <c r="M220" s="297">
        <v>21</v>
      </c>
      <c r="N220" s="297">
        <v>0</v>
      </c>
    </row>
    <row r="221" spans="1:14" ht="22.5" customHeight="1" x14ac:dyDescent="0.2">
      <c r="A221" s="347" t="s">
        <v>617</v>
      </c>
      <c r="B221" s="348"/>
      <c r="C221" s="348"/>
      <c r="D221" s="348"/>
      <c r="E221" s="298">
        <f>SUM(F221:N221)</f>
        <v>7</v>
      </c>
      <c r="F221" s="297">
        <v>0</v>
      </c>
      <c r="G221" s="297">
        <v>0</v>
      </c>
      <c r="H221" s="297">
        <v>0</v>
      </c>
      <c r="I221" s="297"/>
      <c r="J221" s="297">
        <v>0</v>
      </c>
      <c r="K221" s="297">
        <v>0</v>
      </c>
      <c r="L221" s="297">
        <v>3</v>
      </c>
      <c r="M221" s="297">
        <v>4</v>
      </c>
      <c r="N221" s="297">
        <v>0</v>
      </c>
    </row>
    <row r="222" spans="1:14" ht="11.25" customHeight="1" x14ac:dyDescent="0.2">
      <c r="A222" s="356" t="s">
        <v>618</v>
      </c>
      <c r="B222" s="356"/>
      <c r="C222" s="356"/>
      <c r="D222" s="356"/>
      <c r="E222" s="298">
        <f>SUM(F222:N222)</f>
        <v>6</v>
      </c>
      <c r="F222" s="297">
        <v>0</v>
      </c>
      <c r="G222" s="297">
        <v>0</v>
      </c>
      <c r="H222" s="297">
        <v>0</v>
      </c>
      <c r="I222" s="297"/>
      <c r="J222" s="297">
        <v>0</v>
      </c>
      <c r="K222" s="297">
        <v>0</v>
      </c>
      <c r="L222" s="297">
        <v>1</v>
      </c>
      <c r="M222" s="297">
        <v>5</v>
      </c>
      <c r="N222" s="297">
        <v>0</v>
      </c>
    </row>
    <row r="223" spans="1:14" ht="17.25" customHeight="1" x14ac:dyDescent="0.2">
      <c r="A223" s="335"/>
      <c r="B223" s="335"/>
      <c r="C223" s="335"/>
      <c r="D223" s="335"/>
      <c r="E223" s="61"/>
      <c r="F223" s="61"/>
      <c r="G223" s="61"/>
      <c r="H223" s="61"/>
      <c r="I223" s="61"/>
      <c r="J223" s="70"/>
      <c r="K223" s="70"/>
      <c r="L223" s="70"/>
      <c r="M223" s="70"/>
      <c r="N223" s="70"/>
    </row>
    <row r="224" spans="1:14" ht="11.25" customHeight="1" x14ac:dyDescent="0.2">
      <c r="A224" s="71"/>
      <c r="B224" s="71"/>
      <c r="C224" s="71"/>
      <c r="D224" s="71"/>
      <c r="F224" s="71"/>
      <c r="G224" s="71"/>
      <c r="H224" s="71"/>
      <c r="I224" s="71"/>
      <c r="J224" s="71"/>
      <c r="K224" s="71"/>
      <c r="L224" s="71"/>
      <c r="M224" s="71"/>
      <c r="N224" s="72"/>
    </row>
    <row r="225" spans="1:18" ht="11.25" customHeight="1" x14ac:dyDescent="0.2">
      <c r="A225" s="73" t="s">
        <v>145</v>
      </c>
      <c r="C225" s="69"/>
      <c r="D225" s="344" t="s">
        <v>778</v>
      </c>
      <c r="E225" s="344"/>
      <c r="F225" s="344"/>
      <c r="G225" s="344"/>
      <c r="H225" s="344"/>
      <c r="I225" s="344"/>
      <c r="J225" s="344"/>
      <c r="K225" s="344"/>
      <c r="L225" s="344"/>
      <c r="M225" s="344"/>
      <c r="N225" s="344"/>
      <c r="O225" s="71"/>
      <c r="P225" s="71"/>
      <c r="Q225" s="71"/>
      <c r="R225" s="71"/>
    </row>
    <row r="226" spans="1:18" ht="11.25" customHeight="1" x14ac:dyDescent="0.2">
      <c r="A226" s="71" t="s">
        <v>154</v>
      </c>
      <c r="B226" s="32"/>
      <c r="C226" s="69"/>
      <c r="D226" s="344" t="s">
        <v>753</v>
      </c>
      <c r="E226" s="344"/>
      <c r="F226" s="344"/>
      <c r="G226" s="344"/>
      <c r="H226" s="344"/>
      <c r="I226" s="344"/>
      <c r="J226" s="344"/>
      <c r="K226" s="344"/>
      <c r="L226" s="344"/>
      <c r="M226" s="344"/>
      <c r="N226" s="344"/>
      <c r="O226" s="27"/>
    </row>
    <row r="227" spans="1:18" ht="11.25" customHeight="1" x14ac:dyDescent="0.2">
      <c r="A227" s="73" t="s">
        <v>144</v>
      </c>
      <c r="B227" s="71"/>
      <c r="C227" s="71"/>
      <c r="D227" s="351" t="s">
        <v>721</v>
      </c>
      <c r="E227" s="364"/>
      <c r="F227" s="364"/>
      <c r="G227" s="364"/>
      <c r="H227" s="364"/>
      <c r="I227" s="364"/>
      <c r="J227" s="364"/>
      <c r="K227" s="364"/>
      <c r="L227" s="364"/>
      <c r="M227" s="364"/>
      <c r="N227" s="364"/>
      <c r="O227" s="14"/>
      <c r="P227" s="14"/>
      <c r="Q227" s="14"/>
    </row>
    <row r="228" spans="1:18" x14ac:dyDescent="0.2">
      <c r="A228" s="73"/>
      <c r="B228" s="71"/>
      <c r="C228" s="71"/>
      <c r="D228" s="364"/>
      <c r="E228" s="364"/>
      <c r="F228" s="364"/>
      <c r="G228" s="364"/>
      <c r="H228" s="364"/>
      <c r="I228" s="364"/>
      <c r="J228" s="364"/>
      <c r="K228" s="364"/>
      <c r="L228" s="364"/>
      <c r="M228" s="364"/>
      <c r="N228" s="364"/>
      <c r="O228" s="14"/>
      <c r="P228" s="14"/>
      <c r="Q228" s="14"/>
    </row>
    <row r="229" spans="1:18" ht="11.25" customHeight="1" x14ac:dyDescent="0.2">
      <c r="A229" s="73"/>
      <c r="B229" s="71"/>
      <c r="C229" s="71"/>
      <c r="D229" s="351" t="s">
        <v>720</v>
      </c>
      <c r="E229" s="364"/>
      <c r="F229" s="364"/>
      <c r="G229" s="364"/>
      <c r="H229" s="364"/>
      <c r="I229" s="364"/>
      <c r="J229" s="364"/>
      <c r="K229" s="364"/>
      <c r="L229" s="364"/>
      <c r="M229" s="364"/>
      <c r="N229" s="364"/>
      <c r="O229" s="14"/>
      <c r="P229" s="14"/>
      <c r="Q229" s="14"/>
    </row>
    <row r="230" spans="1:18" x14ac:dyDescent="0.2">
      <c r="B230" s="71"/>
      <c r="C230" s="71"/>
      <c r="D230" s="364"/>
      <c r="E230" s="364"/>
      <c r="F230" s="364"/>
      <c r="G230" s="364"/>
      <c r="H230" s="364"/>
      <c r="I230" s="364"/>
      <c r="J230" s="364"/>
      <c r="K230" s="364"/>
      <c r="L230" s="364"/>
      <c r="M230" s="364"/>
      <c r="N230" s="364"/>
      <c r="O230" s="14"/>
      <c r="P230" s="14"/>
      <c r="Q230" s="14"/>
    </row>
    <row r="231" spans="1:18" ht="11.25" customHeight="1" x14ac:dyDescent="0.2">
      <c r="A231" s="73"/>
      <c r="B231" s="71"/>
      <c r="C231" s="71"/>
      <c r="D231" s="351" t="s">
        <v>719</v>
      </c>
      <c r="E231" s="364"/>
      <c r="F231" s="364"/>
      <c r="G231" s="364"/>
      <c r="H231" s="364"/>
      <c r="I231" s="364"/>
      <c r="J231" s="364"/>
      <c r="K231" s="364"/>
      <c r="L231" s="364"/>
      <c r="M231" s="364"/>
      <c r="N231" s="364"/>
      <c r="O231" s="26"/>
      <c r="P231" s="14"/>
      <c r="Q231" s="14"/>
    </row>
    <row r="232" spans="1:18" x14ac:dyDescent="0.2">
      <c r="A232" s="73"/>
      <c r="B232" s="71"/>
      <c r="C232" s="71"/>
      <c r="D232" s="364"/>
      <c r="E232" s="364"/>
      <c r="F232" s="364"/>
      <c r="G232" s="364"/>
      <c r="H232" s="364"/>
      <c r="I232" s="364"/>
      <c r="J232" s="364"/>
      <c r="K232" s="364"/>
      <c r="L232" s="364"/>
      <c r="M232" s="364"/>
      <c r="N232" s="364"/>
      <c r="O232" s="26"/>
      <c r="P232" s="14"/>
      <c r="Q232" s="14"/>
    </row>
    <row r="233" spans="1:18" ht="11.25" customHeight="1" x14ac:dyDescent="0.2">
      <c r="A233" s="73"/>
      <c r="B233" s="71"/>
      <c r="C233" s="71"/>
      <c r="D233" s="346" t="s">
        <v>718</v>
      </c>
      <c r="E233" s="339"/>
      <c r="F233" s="339"/>
      <c r="G233" s="339"/>
      <c r="H233" s="339"/>
      <c r="I233" s="339"/>
      <c r="J233" s="339"/>
      <c r="K233" s="339"/>
      <c r="L233" s="339"/>
      <c r="M233" s="339"/>
      <c r="N233" s="339"/>
      <c r="O233" s="6"/>
      <c r="P233" s="69"/>
      <c r="Q233" s="69"/>
    </row>
    <row r="234" spans="1:18" ht="11.25" customHeight="1" x14ac:dyDescent="0.2">
      <c r="A234" s="73"/>
      <c r="B234" s="71"/>
      <c r="C234" s="71"/>
      <c r="D234" s="346" t="s">
        <v>717</v>
      </c>
      <c r="E234" s="339"/>
      <c r="F234" s="339"/>
      <c r="G234" s="339"/>
      <c r="H234" s="339"/>
      <c r="I234" s="339"/>
      <c r="J234" s="339"/>
      <c r="K234" s="339"/>
      <c r="L234" s="339"/>
      <c r="M234" s="339"/>
      <c r="N234" s="339"/>
      <c r="O234" s="6"/>
      <c r="P234" s="21"/>
      <c r="Q234" s="21"/>
    </row>
    <row r="235" spans="1:18" ht="11.25" customHeight="1" x14ac:dyDescent="0.2">
      <c r="A235" s="73"/>
      <c r="B235" s="71"/>
      <c r="C235" s="71"/>
      <c r="D235" s="346" t="s">
        <v>716</v>
      </c>
      <c r="E235" s="339"/>
      <c r="F235" s="339"/>
      <c r="G235" s="339"/>
      <c r="H235" s="339"/>
      <c r="I235" s="339"/>
      <c r="J235" s="339"/>
      <c r="K235" s="339"/>
      <c r="L235" s="339"/>
      <c r="M235" s="339"/>
      <c r="N235" s="339"/>
      <c r="O235" s="6"/>
      <c r="P235" s="21"/>
      <c r="Q235" s="21"/>
    </row>
    <row r="236" spans="1:18" ht="11.25" customHeight="1" x14ac:dyDescent="0.2">
      <c r="A236" s="73"/>
      <c r="B236" s="71"/>
      <c r="C236" s="71"/>
      <c r="D236" s="346" t="s">
        <v>715</v>
      </c>
      <c r="E236" s="339"/>
      <c r="F236" s="339"/>
      <c r="G236" s="339"/>
      <c r="H236" s="339"/>
      <c r="I236" s="339"/>
      <c r="J236" s="339"/>
      <c r="K236" s="339"/>
      <c r="L236" s="339"/>
      <c r="M236" s="339"/>
      <c r="N236" s="339"/>
      <c r="O236" s="6"/>
      <c r="P236" s="71"/>
      <c r="Q236" s="71"/>
    </row>
    <row r="237" spans="1:18" ht="11.25" customHeight="1" x14ac:dyDescent="0.2">
      <c r="A237" s="73"/>
      <c r="B237" s="71"/>
      <c r="C237" s="71"/>
      <c r="D237" s="346" t="s">
        <v>714</v>
      </c>
      <c r="E237" s="339"/>
      <c r="F237" s="339"/>
      <c r="G237" s="339"/>
      <c r="H237" s="339"/>
      <c r="I237" s="339"/>
      <c r="J237" s="339"/>
      <c r="K237" s="339"/>
      <c r="L237" s="339"/>
      <c r="M237" s="339"/>
      <c r="N237" s="339"/>
      <c r="O237" s="6"/>
      <c r="P237" s="71"/>
      <c r="Q237" s="71"/>
    </row>
    <row r="238" spans="1:18" ht="11.25" customHeight="1" x14ac:dyDescent="0.2">
      <c r="A238" s="73"/>
      <c r="B238" s="71"/>
      <c r="C238" s="71"/>
      <c r="D238" s="363" t="s">
        <v>762</v>
      </c>
      <c r="E238" s="363"/>
      <c r="F238" s="363"/>
      <c r="G238" s="363"/>
      <c r="H238" s="364"/>
      <c r="I238" s="364"/>
      <c r="J238" s="364"/>
      <c r="K238" s="364"/>
      <c r="L238" s="364"/>
      <c r="M238" s="364"/>
      <c r="N238" s="364"/>
    </row>
    <row r="239" spans="1:18" x14ac:dyDescent="0.2">
      <c r="A239" s="71"/>
      <c r="B239" s="71"/>
      <c r="C239" s="71"/>
      <c r="D239" s="363"/>
      <c r="E239" s="363"/>
      <c r="F239" s="363"/>
      <c r="G239" s="363"/>
      <c r="H239" s="364"/>
      <c r="I239" s="364"/>
      <c r="J239" s="364"/>
      <c r="K239" s="364"/>
      <c r="L239" s="364"/>
      <c r="M239" s="364"/>
      <c r="N239" s="364"/>
    </row>
    <row r="240" spans="1:18" x14ac:dyDescent="0.2">
      <c r="A240" s="73"/>
      <c r="B240" s="71"/>
      <c r="C240" s="71"/>
      <c r="D240" s="345" t="s">
        <v>713</v>
      </c>
      <c r="E240" s="345"/>
      <c r="F240" s="345"/>
      <c r="G240" s="345"/>
      <c r="H240" s="339"/>
      <c r="I240" s="339"/>
      <c r="J240" s="339"/>
      <c r="K240" s="339"/>
      <c r="L240" s="339"/>
      <c r="M240" s="339"/>
      <c r="N240" s="339"/>
    </row>
    <row r="241" spans="1:1" hidden="1" x14ac:dyDescent="0.2">
      <c r="A241" s="74" t="s">
        <v>153</v>
      </c>
    </row>
  </sheetData>
  <mergeCells count="230">
    <mergeCell ref="A213:D213"/>
    <mergeCell ref="A214:D214"/>
    <mergeCell ref="A215:D215"/>
    <mergeCell ref="A222:D222"/>
    <mergeCell ref="A216:D216"/>
    <mergeCell ref="A217:D217"/>
    <mergeCell ref="A218:D218"/>
    <mergeCell ref="A219:D219"/>
    <mergeCell ref="A220:D220"/>
    <mergeCell ref="A221:D221"/>
    <mergeCell ref="A207:D207"/>
    <mergeCell ref="A208:D208"/>
    <mergeCell ref="A209:D209"/>
    <mergeCell ref="A210:D210"/>
    <mergeCell ref="A211:D211"/>
    <mergeCell ref="A212:D212"/>
    <mergeCell ref="A201:D201"/>
    <mergeCell ref="A202:D202"/>
    <mergeCell ref="A203:D203"/>
    <mergeCell ref="A204:D204"/>
    <mergeCell ref="A205:D205"/>
    <mergeCell ref="A206:D206"/>
    <mergeCell ref="A195:D195"/>
    <mergeCell ref="A196:D196"/>
    <mergeCell ref="A197:D197"/>
    <mergeCell ref="A198:D198"/>
    <mergeCell ref="A199:D199"/>
    <mergeCell ref="A200:D200"/>
    <mergeCell ref="A189:D189"/>
    <mergeCell ref="A190:D190"/>
    <mergeCell ref="A191:D191"/>
    <mergeCell ref="A192:D192"/>
    <mergeCell ref="A193:D193"/>
    <mergeCell ref="A194:D194"/>
    <mergeCell ref="A183:D183"/>
    <mergeCell ref="A184:D184"/>
    <mergeCell ref="A185:D185"/>
    <mergeCell ref="A186:D186"/>
    <mergeCell ref="A187:D187"/>
    <mergeCell ref="A188:D188"/>
    <mergeCell ref="A177:D177"/>
    <mergeCell ref="A178:D178"/>
    <mergeCell ref="A179:D179"/>
    <mergeCell ref="A180:D180"/>
    <mergeCell ref="A181:D181"/>
    <mergeCell ref="A182:D182"/>
    <mergeCell ref="A171:D171"/>
    <mergeCell ref="A172:D172"/>
    <mergeCell ref="A173:D173"/>
    <mergeCell ref="A174:D174"/>
    <mergeCell ref="A175:D175"/>
    <mergeCell ref="A176:D176"/>
    <mergeCell ref="A165:D165"/>
    <mergeCell ref="A166:D166"/>
    <mergeCell ref="A167:D167"/>
    <mergeCell ref="A168:D168"/>
    <mergeCell ref="A169:D169"/>
    <mergeCell ref="A170:D170"/>
    <mergeCell ref="A159:D159"/>
    <mergeCell ref="A160:D160"/>
    <mergeCell ref="A161:D161"/>
    <mergeCell ref="A162:D162"/>
    <mergeCell ref="A163:D163"/>
    <mergeCell ref="A164:D164"/>
    <mergeCell ref="A153:D153"/>
    <mergeCell ref="A154:D154"/>
    <mergeCell ref="A155:D155"/>
    <mergeCell ref="A156:D156"/>
    <mergeCell ref="A157:D157"/>
    <mergeCell ref="A158:D158"/>
    <mergeCell ref="A147:D147"/>
    <mergeCell ref="A148:D148"/>
    <mergeCell ref="A149:D149"/>
    <mergeCell ref="A150:D150"/>
    <mergeCell ref="A151:D151"/>
    <mergeCell ref="A152:D152"/>
    <mergeCell ref="A141:D141"/>
    <mergeCell ref="A142:D142"/>
    <mergeCell ref="A143:D143"/>
    <mergeCell ref="A144:D144"/>
    <mergeCell ref="A145:D145"/>
    <mergeCell ref="A146:D146"/>
    <mergeCell ref="A135:D135"/>
    <mergeCell ref="A136:D136"/>
    <mergeCell ref="A137:D137"/>
    <mergeCell ref="A138:D138"/>
    <mergeCell ref="A139:D139"/>
    <mergeCell ref="A140:D140"/>
    <mergeCell ref="A129:D129"/>
    <mergeCell ref="A130:D130"/>
    <mergeCell ref="A131:D131"/>
    <mergeCell ref="A132:D132"/>
    <mergeCell ref="A133:D133"/>
    <mergeCell ref="A134:D134"/>
    <mergeCell ref="A123:D123"/>
    <mergeCell ref="A124:D124"/>
    <mergeCell ref="A125:D125"/>
    <mergeCell ref="A126:D126"/>
    <mergeCell ref="A127:D127"/>
    <mergeCell ref="A128:D128"/>
    <mergeCell ref="A117:D117"/>
    <mergeCell ref="A118:D118"/>
    <mergeCell ref="A119:D119"/>
    <mergeCell ref="A120:D120"/>
    <mergeCell ref="A121:D121"/>
    <mergeCell ref="A122:D122"/>
    <mergeCell ref="A111:D111"/>
    <mergeCell ref="A112:D112"/>
    <mergeCell ref="A113:D113"/>
    <mergeCell ref="A114:D114"/>
    <mergeCell ref="A115:D115"/>
    <mergeCell ref="A116:D116"/>
    <mergeCell ref="A105:D105"/>
    <mergeCell ref="A106:D106"/>
    <mergeCell ref="A107:D107"/>
    <mergeCell ref="A108:D108"/>
    <mergeCell ref="A109:D109"/>
    <mergeCell ref="A110:D110"/>
    <mergeCell ref="A99:D99"/>
    <mergeCell ref="A100:D100"/>
    <mergeCell ref="A101:D101"/>
    <mergeCell ref="A102:D102"/>
    <mergeCell ref="A103:D103"/>
    <mergeCell ref="A104:D104"/>
    <mergeCell ref="A93:D93"/>
    <mergeCell ref="A94:D94"/>
    <mergeCell ref="A95:D95"/>
    <mergeCell ref="A96:D96"/>
    <mergeCell ref="A97:D97"/>
    <mergeCell ref="A98:D98"/>
    <mergeCell ref="A87:D87"/>
    <mergeCell ref="A88:D88"/>
    <mergeCell ref="A89:D89"/>
    <mergeCell ref="A90:D90"/>
    <mergeCell ref="A91:D91"/>
    <mergeCell ref="A92:D92"/>
    <mergeCell ref="A81:D81"/>
    <mergeCell ref="A82:D82"/>
    <mergeCell ref="A83:D83"/>
    <mergeCell ref="A84:D84"/>
    <mergeCell ref="A85:D85"/>
    <mergeCell ref="A86:D86"/>
    <mergeCell ref="A75:D75"/>
    <mergeCell ref="A76:D76"/>
    <mergeCell ref="A77:D77"/>
    <mergeCell ref="A78:D78"/>
    <mergeCell ref="A79:D79"/>
    <mergeCell ref="A80:D80"/>
    <mergeCell ref="A69:D69"/>
    <mergeCell ref="A70:D70"/>
    <mergeCell ref="A71:D71"/>
    <mergeCell ref="A72:D72"/>
    <mergeCell ref="A73:D73"/>
    <mergeCell ref="A74:D74"/>
    <mergeCell ref="A65:D65"/>
    <mergeCell ref="A66:D66"/>
    <mergeCell ref="A67:D67"/>
    <mergeCell ref="A68:D68"/>
    <mergeCell ref="A57:D57"/>
    <mergeCell ref="A58:D58"/>
    <mergeCell ref="A59:D59"/>
    <mergeCell ref="A60:D60"/>
    <mergeCell ref="A61:D61"/>
    <mergeCell ref="A62:D62"/>
    <mergeCell ref="A56:D56"/>
    <mergeCell ref="A45:D45"/>
    <mergeCell ref="A46:D46"/>
    <mergeCell ref="A47:D47"/>
    <mergeCell ref="A48:D48"/>
    <mergeCell ref="A49:D49"/>
    <mergeCell ref="A50:D50"/>
    <mergeCell ref="A63:D63"/>
    <mergeCell ref="A64:D64"/>
    <mergeCell ref="A35:D35"/>
    <mergeCell ref="A36:D36"/>
    <mergeCell ref="A37:D37"/>
    <mergeCell ref="A38:D38"/>
    <mergeCell ref="A51:D51"/>
    <mergeCell ref="A52:D52"/>
    <mergeCell ref="A53:D53"/>
    <mergeCell ref="A54:D54"/>
    <mergeCell ref="A55:D55"/>
    <mergeCell ref="A7:D7"/>
    <mergeCell ref="A2:M2"/>
    <mergeCell ref="A3:M3"/>
    <mergeCell ref="A4:M4"/>
    <mergeCell ref="A11:D11"/>
    <mergeCell ref="A12:D12"/>
    <mergeCell ref="D237:N237"/>
    <mergeCell ref="D233:N233"/>
    <mergeCell ref="A223:D223"/>
    <mergeCell ref="A10:D10"/>
    <mergeCell ref="A17:D17"/>
    <mergeCell ref="A18:D18"/>
    <mergeCell ref="A13:D13"/>
    <mergeCell ref="A14:D14"/>
    <mergeCell ref="A15:D15"/>
    <mergeCell ref="A16:D16"/>
    <mergeCell ref="D226:N226"/>
    <mergeCell ref="D225:N225"/>
    <mergeCell ref="A27:D27"/>
    <mergeCell ref="A28:D28"/>
    <mergeCell ref="A29:D29"/>
    <mergeCell ref="A30:D30"/>
    <mergeCell ref="A31:D31"/>
    <mergeCell ref="A32:D32"/>
    <mergeCell ref="D240:N240"/>
    <mergeCell ref="D227:N228"/>
    <mergeCell ref="D229:N230"/>
    <mergeCell ref="D231:N232"/>
    <mergeCell ref="D238:N239"/>
    <mergeCell ref="D234:N234"/>
    <mergeCell ref="D235:N235"/>
    <mergeCell ref="D236:N236"/>
    <mergeCell ref="A19:D19"/>
    <mergeCell ref="A20:D20"/>
    <mergeCell ref="A21:D21"/>
    <mergeCell ref="A22:D22"/>
    <mergeCell ref="A23:D23"/>
    <mergeCell ref="A24:D24"/>
    <mergeCell ref="A25:D25"/>
    <mergeCell ref="A26:D26"/>
    <mergeCell ref="A39:D39"/>
    <mergeCell ref="A40:D40"/>
    <mergeCell ref="A41:D41"/>
    <mergeCell ref="A42:D42"/>
    <mergeCell ref="A43:D43"/>
    <mergeCell ref="A44:D44"/>
    <mergeCell ref="A33:D33"/>
    <mergeCell ref="A34:D34"/>
  </mergeCells>
  <hyperlinks>
    <hyperlink ref="N2" location="Índice!A1" tooltip="Ir a Índice" display="Índice!A1"/>
  </hyperlinks>
  <pageMargins left="0.78740157480314965" right="0.59055118110236227" top="0.86458333333333337" bottom="0.86614173228346458" header="0" footer="0.39370078740157499"/>
  <pageSetup orientation="portrait" r:id="rId1"/>
  <headerFooter alignWithMargins="0">
    <oddHeader>&amp;L&amp;"Arial,Negrita"&amp;12&amp;K000080INEGI. Anuario estadístico y geográfico de Veracruz de Ignacio de la Llave 2014. 
Componente Salud</oddHeader>
    <oddFooter>&amp;R&amp;P/&amp;N</oddFooter>
  </headerFooter>
  <rowBreaks count="1" manualBreakCount="1">
    <brk id="220"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AK527"/>
  <sheetViews>
    <sheetView view="pageLayout" zoomScaleNormal="100" workbookViewId="0">
      <selection activeCell="D5" sqref="D5"/>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16.83203125" style="46" customWidth="1"/>
    <col min="5" max="5" width="11" style="47" customWidth="1"/>
    <col min="6" max="6" width="7.5" style="46" customWidth="1"/>
    <col min="7" max="7" width="2.33203125" style="46" customWidth="1"/>
    <col min="8" max="8" width="8.33203125" style="46" customWidth="1"/>
    <col min="9" max="9" width="7.83203125" style="46" customWidth="1"/>
    <col min="10" max="10" width="8.83203125" style="46" customWidth="1"/>
    <col min="11" max="11" width="7.83203125" style="46" customWidth="1"/>
    <col min="12" max="12" width="10" style="46" customWidth="1"/>
    <col min="13" max="13" width="2.33203125" style="46" customWidth="1"/>
    <col min="14" max="14" width="9" style="46" customWidth="1"/>
    <col min="15" max="15" width="2.33203125" style="46" customWidth="1"/>
    <col min="16" max="16" width="14.5" style="46" customWidth="1"/>
    <col min="17" max="17" width="12.6640625" style="46" hidden="1" customWidth="1"/>
    <col min="18" max="18" width="12" style="123" hidden="1" customWidth="1"/>
    <col min="19" max="34" width="11.83203125" style="123" hidden="1" customWidth="1"/>
    <col min="35" max="37" width="0" style="123" hidden="1" customWidth="1"/>
    <col min="38" max="16384" width="0" style="46" hidden="1"/>
  </cols>
  <sheetData>
    <row r="1" spans="1:37" ht="7.5" customHeight="1" x14ac:dyDescent="0.2"/>
    <row r="2" spans="1:37" s="71" customFormat="1" ht="12.75" customHeight="1" x14ac:dyDescent="0.2">
      <c r="A2" s="328" t="s">
        <v>304</v>
      </c>
      <c r="B2" s="353"/>
      <c r="C2" s="353"/>
      <c r="D2" s="353"/>
      <c r="E2" s="353"/>
      <c r="F2" s="353"/>
      <c r="G2" s="353"/>
      <c r="H2" s="353"/>
      <c r="I2" s="353"/>
      <c r="J2" s="353"/>
      <c r="K2" s="353"/>
      <c r="L2" s="353"/>
      <c r="M2" s="353"/>
      <c r="N2" s="353"/>
      <c r="O2" s="77"/>
      <c r="P2" s="41" t="s">
        <v>138</v>
      </c>
      <c r="Q2" s="71" t="s">
        <v>153</v>
      </c>
      <c r="R2" s="1"/>
      <c r="S2" s="124"/>
      <c r="T2" s="125"/>
      <c r="U2" s="125"/>
      <c r="V2" s="125"/>
      <c r="W2" s="125"/>
      <c r="X2" s="125"/>
      <c r="Y2" s="125"/>
      <c r="Z2" s="125"/>
      <c r="AA2" s="125"/>
      <c r="AB2" s="125"/>
      <c r="AC2" s="125"/>
      <c r="AD2" s="125"/>
      <c r="AE2" s="125"/>
      <c r="AF2" s="125"/>
      <c r="AG2" s="126"/>
      <c r="AH2" s="127"/>
      <c r="AI2" s="128"/>
      <c r="AJ2" s="128"/>
      <c r="AK2" s="128"/>
    </row>
    <row r="3" spans="1:37" s="71" customFormat="1" ht="12.75" customHeight="1" x14ac:dyDescent="0.2">
      <c r="A3" s="328" t="s">
        <v>862</v>
      </c>
      <c r="B3" s="353"/>
      <c r="C3" s="353"/>
      <c r="D3" s="353"/>
      <c r="E3" s="353"/>
      <c r="F3" s="353"/>
      <c r="G3" s="353"/>
      <c r="H3" s="353"/>
      <c r="I3" s="353"/>
      <c r="J3" s="353"/>
      <c r="K3" s="353"/>
      <c r="L3" s="353"/>
      <c r="M3" s="353"/>
      <c r="N3" s="353"/>
      <c r="O3" s="77"/>
      <c r="P3" s="77"/>
      <c r="R3" s="1"/>
      <c r="S3" s="124"/>
      <c r="T3" s="125"/>
      <c r="U3" s="125"/>
      <c r="V3" s="125"/>
      <c r="W3" s="125"/>
      <c r="X3" s="125"/>
      <c r="Y3" s="125"/>
      <c r="Z3" s="125"/>
      <c r="AA3" s="125"/>
      <c r="AB3" s="125"/>
      <c r="AC3" s="125"/>
      <c r="AD3" s="125"/>
      <c r="AE3" s="125"/>
      <c r="AF3" s="125"/>
      <c r="AG3" s="126"/>
      <c r="AH3" s="126"/>
      <c r="AI3" s="128"/>
      <c r="AJ3" s="128"/>
      <c r="AK3" s="128"/>
    </row>
    <row r="4" spans="1:37" s="71" customFormat="1" ht="12.75" customHeight="1" x14ac:dyDescent="0.2">
      <c r="A4" s="328" t="s">
        <v>855</v>
      </c>
      <c r="B4" s="353"/>
      <c r="C4" s="353"/>
      <c r="D4" s="353"/>
      <c r="E4" s="353"/>
      <c r="F4" s="353"/>
      <c r="G4" s="353"/>
      <c r="H4" s="353"/>
      <c r="I4" s="353"/>
      <c r="J4" s="353"/>
      <c r="K4" s="353"/>
      <c r="L4" s="353"/>
      <c r="M4" s="353"/>
      <c r="N4" s="353"/>
      <c r="O4" s="77"/>
      <c r="P4" s="129"/>
      <c r="R4" s="34"/>
      <c r="S4" s="124"/>
      <c r="T4" s="125"/>
      <c r="U4" s="125"/>
      <c r="V4" s="125"/>
      <c r="W4" s="125"/>
      <c r="X4" s="125"/>
      <c r="Y4" s="125"/>
      <c r="Z4" s="125"/>
      <c r="AA4" s="125"/>
      <c r="AB4" s="125"/>
      <c r="AC4" s="125"/>
      <c r="AD4" s="125"/>
      <c r="AE4" s="125"/>
      <c r="AF4" s="125"/>
      <c r="AG4" s="126"/>
      <c r="AH4" s="130"/>
      <c r="AI4" s="128"/>
      <c r="AJ4" s="128"/>
      <c r="AK4" s="128"/>
    </row>
    <row r="5" spans="1:37" x14ac:dyDescent="0.2">
      <c r="A5" s="52"/>
      <c r="B5" s="52"/>
      <c r="C5" s="52"/>
      <c r="D5" s="52"/>
      <c r="E5" s="53"/>
      <c r="F5" s="53"/>
      <c r="G5" s="53"/>
      <c r="H5" s="53"/>
      <c r="I5" s="53"/>
      <c r="J5" s="52"/>
      <c r="K5" s="52"/>
      <c r="L5" s="52"/>
      <c r="M5" s="52"/>
      <c r="N5" s="52"/>
      <c r="O5" s="52"/>
      <c r="P5" s="52"/>
      <c r="S5" s="131"/>
      <c r="T5" s="131"/>
      <c r="U5" s="131"/>
      <c r="V5" s="131"/>
      <c r="W5" s="132"/>
      <c r="X5" s="132"/>
      <c r="Y5" s="132"/>
      <c r="Z5" s="132"/>
      <c r="AA5" s="132"/>
      <c r="AB5" s="131"/>
      <c r="AC5" s="131"/>
      <c r="AD5" s="131"/>
      <c r="AE5" s="131"/>
      <c r="AF5" s="131"/>
      <c r="AG5" s="131"/>
      <c r="AH5" s="131"/>
    </row>
    <row r="6" spans="1:37" ht="1.5" customHeight="1" x14ac:dyDescent="0.2">
      <c r="W6" s="133"/>
    </row>
    <row r="7" spans="1:37" ht="33.75" x14ac:dyDescent="0.2">
      <c r="A7" s="397" t="s">
        <v>257</v>
      </c>
      <c r="B7" s="330"/>
      <c r="C7" s="330"/>
      <c r="D7" s="330"/>
      <c r="E7" s="55" t="s">
        <v>172</v>
      </c>
      <c r="F7" s="58" t="s">
        <v>158</v>
      </c>
      <c r="G7" s="58"/>
      <c r="H7" s="58" t="s">
        <v>159</v>
      </c>
      <c r="I7" s="59" t="s">
        <v>726</v>
      </c>
      <c r="J7" s="58" t="s">
        <v>160</v>
      </c>
      <c r="K7" s="59" t="s">
        <v>725</v>
      </c>
      <c r="L7" s="56" t="s">
        <v>724</v>
      </c>
      <c r="M7" s="56"/>
      <c r="N7" s="106" t="s">
        <v>723</v>
      </c>
      <c r="O7" s="106"/>
      <c r="P7" s="97" t="s">
        <v>722</v>
      </c>
      <c r="S7" s="134"/>
      <c r="T7" s="135"/>
      <c r="U7" s="135"/>
      <c r="V7" s="135"/>
      <c r="W7" s="136"/>
      <c r="X7" s="137"/>
      <c r="Y7" s="137"/>
      <c r="Z7" s="137"/>
      <c r="AA7" s="138"/>
      <c r="AB7" s="137"/>
      <c r="AC7" s="138"/>
      <c r="AD7" s="139"/>
      <c r="AE7" s="139"/>
      <c r="AF7" s="140"/>
      <c r="AG7" s="140"/>
      <c r="AH7" s="141"/>
    </row>
    <row r="8" spans="1:37" ht="1.5" customHeight="1" x14ac:dyDescent="0.2">
      <c r="A8" s="54"/>
      <c r="B8" s="54"/>
      <c r="C8" s="54"/>
      <c r="D8" s="54"/>
      <c r="E8" s="61"/>
      <c r="F8" s="61"/>
      <c r="G8" s="61"/>
      <c r="H8" s="61"/>
      <c r="I8" s="61"/>
      <c r="J8" s="54"/>
      <c r="K8" s="54"/>
      <c r="L8" s="61"/>
      <c r="M8" s="61"/>
      <c r="N8" s="61"/>
      <c r="O8" s="61"/>
      <c r="P8" s="61"/>
      <c r="W8" s="133"/>
      <c r="X8" s="133"/>
      <c r="Y8" s="133"/>
      <c r="Z8" s="133"/>
      <c r="AA8" s="133"/>
      <c r="AD8" s="133"/>
      <c r="AE8" s="133"/>
      <c r="AF8" s="133"/>
      <c r="AG8" s="133"/>
      <c r="AH8" s="133"/>
    </row>
    <row r="9" spans="1:37" ht="23.25" customHeight="1" x14ac:dyDescent="0.2">
      <c r="A9" s="332" t="s">
        <v>141</v>
      </c>
      <c r="B9" s="333"/>
      <c r="C9" s="333"/>
      <c r="D9" s="333"/>
      <c r="E9" s="142">
        <f t="shared" ref="E9:E34" si="0">SUM(F9:P9)</f>
        <v>1725</v>
      </c>
      <c r="F9" s="143">
        <f>SUM(F10:F12)</f>
        <v>125</v>
      </c>
      <c r="G9" s="143"/>
      <c r="H9" s="143">
        <f>SUM(H10:H12)</f>
        <v>91</v>
      </c>
      <c r="I9" s="143">
        <f>SUM(I10:I12)</f>
        <v>29</v>
      </c>
      <c r="J9" s="143">
        <f>SUM(J10:J12)</f>
        <v>11</v>
      </c>
      <c r="K9" s="143">
        <f>SUM(K10:K12)</f>
        <v>10</v>
      </c>
      <c r="L9" s="143">
        <f>SUM(L10:L12)</f>
        <v>567</v>
      </c>
      <c r="N9" s="143">
        <f>SUM(N10:N12)</f>
        <v>891</v>
      </c>
      <c r="P9" s="65">
        <f>SUM(P10:P12)</f>
        <v>1</v>
      </c>
      <c r="S9" s="144"/>
      <c r="T9" s="145"/>
      <c r="U9" s="145"/>
      <c r="V9" s="145"/>
      <c r="W9" s="146"/>
      <c r="X9" s="147"/>
      <c r="Y9" s="147"/>
      <c r="Z9" s="147"/>
      <c r="AA9" s="147"/>
      <c r="AB9" s="147"/>
      <c r="AC9" s="147"/>
      <c r="AD9" s="147"/>
      <c r="AF9" s="147"/>
      <c r="AH9" s="147"/>
    </row>
    <row r="10" spans="1:37" ht="23.25" customHeight="1" x14ac:dyDescent="0.2">
      <c r="A10" s="383" t="s">
        <v>173</v>
      </c>
      <c r="B10" s="384"/>
      <c r="C10" s="384"/>
      <c r="D10" s="384"/>
      <c r="E10" s="142">
        <f t="shared" si="0"/>
        <v>1621</v>
      </c>
      <c r="F10" s="148">
        <f>SUMIF(A13:A505,"De consulta externa",F13:F505)</f>
        <v>107</v>
      </c>
      <c r="G10" s="148"/>
      <c r="H10" s="148">
        <f>SUMIF(A13:A505,"De consulta externa",H13:H505)</f>
        <v>85</v>
      </c>
      <c r="I10" s="148">
        <f>SUMIF(A13:A505,"De consulta externa",I13:I505)</f>
        <v>20</v>
      </c>
      <c r="J10" s="148">
        <f>SUMIF(A13:A505,"De consulta externa",J13:J505)</f>
        <v>8</v>
      </c>
      <c r="K10" s="148">
        <f>SUMIF(A13:A505,"De consulta externa",K13:K505)</f>
        <v>5</v>
      </c>
      <c r="L10" s="148">
        <f>SUMIF(A13:A505,"De consulta externa",L13:L505)</f>
        <v>561</v>
      </c>
      <c r="M10" s="149" t="s">
        <v>154</v>
      </c>
      <c r="N10" s="67">
        <f>SUMIF(A13:A505,"De consulta externa",N13:N505)</f>
        <v>835</v>
      </c>
      <c r="O10" s="149" t="s">
        <v>155</v>
      </c>
      <c r="P10" s="67">
        <f>SUMIF(A13:A505,"De consulta externa",P13:P505)</f>
        <v>0</v>
      </c>
      <c r="S10" s="150"/>
      <c r="T10" s="151"/>
      <c r="U10" s="151"/>
      <c r="V10" s="151"/>
      <c r="W10" s="146"/>
      <c r="X10" s="24"/>
      <c r="Y10" s="24"/>
      <c r="Z10" s="24"/>
      <c r="AA10" s="24"/>
      <c r="AB10" s="24"/>
      <c r="AC10" s="24"/>
      <c r="AD10" s="24"/>
      <c r="AE10" s="152"/>
      <c r="AF10" s="24"/>
      <c r="AG10" s="152"/>
      <c r="AH10" s="24"/>
    </row>
    <row r="11" spans="1:37" ht="28.5" customHeight="1" x14ac:dyDescent="0.2">
      <c r="A11" s="396" t="s">
        <v>224</v>
      </c>
      <c r="B11" s="384"/>
      <c r="C11" s="384"/>
      <c r="D11" s="384"/>
      <c r="E11" s="80">
        <f t="shared" si="0"/>
        <v>93</v>
      </c>
      <c r="F11" s="67">
        <f>SUMIF(A13:A505,"De hospitalización general",F13:F505)</f>
        <v>17</v>
      </c>
      <c r="G11" s="67"/>
      <c r="H11" s="67">
        <f>SUMIF(A13:A504,"De hospitalización general",H13:H505)</f>
        <v>6</v>
      </c>
      <c r="I11" s="67">
        <f>SUMIF(A13:A505,"De hospitalización general",I13:I505)</f>
        <v>7</v>
      </c>
      <c r="J11" s="67">
        <f>SUMIF(A13:A505,"De hospitalización general",J13:J505)</f>
        <v>2</v>
      </c>
      <c r="K11" s="67">
        <f>SUMIF(A13:A505,"De hospitalización general",K13:K505)</f>
        <v>4</v>
      </c>
      <c r="L11" s="67">
        <f>SUMIF(A13:A505,"De hospitalización general",L13:L505)</f>
        <v>6</v>
      </c>
      <c r="M11" s="67"/>
      <c r="N11" s="67">
        <f>SUMIF(A13:A505,"De hospitalización general",N13:N505)</f>
        <v>51</v>
      </c>
      <c r="O11" s="67"/>
      <c r="P11" s="67">
        <f>SUMIF(A13:A505,"De hospitalización general",P13:P505)</f>
        <v>0</v>
      </c>
      <c r="S11" s="153"/>
      <c r="T11" s="151"/>
      <c r="U11" s="151"/>
      <c r="V11" s="151"/>
      <c r="W11" s="146"/>
      <c r="X11" s="24"/>
      <c r="Y11" s="24"/>
      <c r="Z11" s="24"/>
      <c r="AA11" s="24"/>
      <c r="AB11" s="24"/>
      <c r="AC11" s="24"/>
      <c r="AD11" s="24"/>
      <c r="AE11" s="24"/>
      <c r="AF11" s="24"/>
      <c r="AG11" s="24"/>
      <c r="AH11" s="24"/>
    </row>
    <row r="12" spans="1:37" ht="28.5" customHeight="1" x14ac:dyDescent="0.2">
      <c r="A12" s="396" t="s">
        <v>225</v>
      </c>
      <c r="B12" s="384"/>
      <c r="C12" s="384"/>
      <c r="D12" s="384"/>
      <c r="E12" s="80">
        <f t="shared" si="0"/>
        <v>11</v>
      </c>
      <c r="F12" s="67">
        <f>SUMIF(A13:A505,"De hospitalización especializada",F13:F505)</f>
        <v>1</v>
      </c>
      <c r="G12" s="67"/>
      <c r="H12" s="67">
        <f>SUMIF(A13:A505,"De hospitalización especializada",H13:H505)</f>
        <v>0</v>
      </c>
      <c r="I12" s="67">
        <f>SUMIF(A13:A505,"De hospitalización especializada",I13:I505)</f>
        <v>2</v>
      </c>
      <c r="J12" s="67">
        <f>SUMIF(A13:A505,"De hospitalización especializada",J13:J505)</f>
        <v>1</v>
      </c>
      <c r="K12" s="67">
        <f>SUMIF(A13:A505,"De hospitalización especializada",K13:K505)</f>
        <v>1</v>
      </c>
      <c r="L12" s="67">
        <f>SUMIF(A13:A505,"De hospitalización especializada",L13:L505)</f>
        <v>0</v>
      </c>
      <c r="M12" s="67"/>
      <c r="N12" s="67">
        <f>SUMIF(A13:A505,"De hospitalización especializada",N13:N505)</f>
        <v>5</v>
      </c>
      <c r="O12" s="67"/>
      <c r="P12" s="67">
        <f>SUMIF(A13:A505,"De hospitalización especializada",P13:P505)</f>
        <v>1</v>
      </c>
      <c r="S12" s="153"/>
      <c r="T12" s="151"/>
      <c r="U12" s="151"/>
      <c r="V12" s="151"/>
      <c r="W12" s="146"/>
      <c r="X12" s="24"/>
      <c r="Y12" s="24"/>
      <c r="Z12" s="24"/>
      <c r="AA12" s="24"/>
      <c r="AB12" s="24"/>
      <c r="AC12" s="24"/>
      <c r="AD12" s="24"/>
      <c r="AE12" s="24"/>
      <c r="AF12" s="24"/>
      <c r="AG12" s="24"/>
      <c r="AH12" s="24"/>
    </row>
    <row r="13" spans="1:37" ht="23.25" customHeight="1" x14ac:dyDescent="0.2">
      <c r="A13" s="380" t="s">
        <v>407</v>
      </c>
      <c r="B13" s="380"/>
      <c r="C13" s="380"/>
      <c r="D13" s="380"/>
      <c r="E13" s="80">
        <f t="shared" si="0"/>
        <v>4</v>
      </c>
      <c r="F13" s="67">
        <f>SUM(F14:F14)</f>
        <v>0</v>
      </c>
      <c r="G13" s="67"/>
      <c r="H13" s="67">
        <f>SUM(H14:H14)</f>
        <v>0</v>
      </c>
      <c r="I13" s="67">
        <f>SUM(I14:I14)</f>
        <v>0</v>
      </c>
      <c r="J13" s="67">
        <f>SUM(J14:J14)</f>
        <v>0</v>
      </c>
      <c r="K13" s="67">
        <f>SUM(K14:K14)</f>
        <v>0</v>
      </c>
      <c r="L13" s="67">
        <f>SUM(L14:L14)</f>
        <v>0</v>
      </c>
      <c r="M13" s="67"/>
      <c r="N13" s="67">
        <f>SUM(N14:N14)</f>
        <v>4</v>
      </c>
      <c r="O13" s="67"/>
      <c r="P13" s="67">
        <f>SUM(P14:P14)</f>
        <v>0</v>
      </c>
      <c r="Q13" s="154"/>
      <c r="S13" s="128"/>
      <c r="T13" s="128"/>
      <c r="U13" s="128"/>
      <c r="V13" s="128"/>
      <c r="W13" s="146"/>
      <c r="X13" s="24"/>
      <c r="Y13" s="24"/>
      <c r="Z13" s="24"/>
      <c r="AA13" s="24"/>
      <c r="AB13" s="24"/>
      <c r="AC13" s="24"/>
      <c r="AD13" s="24"/>
      <c r="AE13" s="24"/>
      <c r="AF13" s="24"/>
      <c r="AG13" s="24"/>
      <c r="AH13" s="24"/>
    </row>
    <row r="14" spans="1:37" ht="23.25" customHeight="1" x14ac:dyDescent="0.2">
      <c r="A14" s="383" t="s">
        <v>173</v>
      </c>
      <c r="B14" s="383"/>
      <c r="C14" s="383"/>
      <c r="D14" s="383"/>
      <c r="E14" s="80">
        <f t="shared" si="0"/>
        <v>4</v>
      </c>
      <c r="F14" s="67">
        <v>0</v>
      </c>
      <c r="G14" s="67"/>
      <c r="H14" s="67">
        <v>0</v>
      </c>
      <c r="I14" s="67">
        <v>0</v>
      </c>
      <c r="J14" s="67">
        <v>0</v>
      </c>
      <c r="K14" s="67">
        <v>0</v>
      </c>
      <c r="L14" s="67">
        <v>0</v>
      </c>
      <c r="M14" s="67"/>
      <c r="N14" s="67">
        <v>4</v>
      </c>
      <c r="O14" s="67"/>
      <c r="P14" s="67">
        <v>0</v>
      </c>
      <c r="S14" s="150"/>
      <c r="T14" s="150"/>
      <c r="U14" s="150"/>
      <c r="V14" s="150"/>
      <c r="W14" s="146"/>
      <c r="X14" s="24"/>
      <c r="Y14" s="24"/>
      <c r="Z14" s="24"/>
      <c r="AA14" s="24"/>
      <c r="AB14" s="24"/>
      <c r="AC14" s="24"/>
      <c r="AD14" s="24"/>
      <c r="AE14" s="24"/>
      <c r="AF14" s="24"/>
      <c r="AG14" s="24"/>
      <c r="AH14" s="24"/>
    </row>
    <row r="15" spans="1:37" ht="23.25" customHeight="1" x14ac:dyDescent="0.2">
      <c r="A15" s="348" t="s">
        <v>408</v>
      </c>
      <c r="B15" s="348"/>
      <c r="C15" s="348"/>
      <c r="D15" s="348"/>
      <c r="E15" s="80">
        <f t="shared" si="0"/>
        <v>1</v>
      </c>
      <c r="F15" s="67">
        <f>SUM(F16:F16)</f>
        <v>0</v>
      </c>
      <c r="G15" s="67"/>
      <c r="H15" s="67">
        <f>SUM(H16:H16)</f>
        <v>0</v>
      </c>
      <c r="I15" s="67">
        <f>SUM(I16:I16)</f>
        <v>0</v>
      </c>
      <c r="J15" s="67">
        <f>SUM(J16:J16)</f>
        <v>0</v>
      </c>
      <c r="K15" s="67">
        <f>SUM(K16:K16)</f>
        <v>0</v>
      </c>
      <c r="L15" s="67">
        <f>SUM(L16:L16)</f>
        <v>0</v>
      </c>
      <c r="M15" s="67"/>
      <c r="N15" s="67">
        <f>SUM(N16:N16)</f>
        <v>1</v>
      </c>
      <c r="O15" s="67"/>
      <c r="P15" s="67">
        <f>SUM(P16:P16)</f>
        <v>0</v>
      </c>
      <c r="S15" s="155"/>
      <c r="T15" s="155"/>
      <c r="U15" s="155"/>
      <c r="V15" s="155"/>
      <c r="W15" s="146"/>
      <c r="X15" s="24"/>
      <c r="Y15" s="24"/>
      <c r="Z15" s="24"/>
      <c r="AA15" s="24"/>
      <c r="AB15" s="24"/>
      <c r="AC15" s="24"/>
      <c r="AD15" s="24"/>
      <c r="AE15" s="24"/>
      <c r="AF15" s="24"/>
      <c r="AG15" s="24"/>
      <c r="AH15" s="24"/>
    </row>
    <row r="16" spans="1:37" ht="23.25" customHeight="1" x14ac:dyDescent="0.2">
      <c r="A16" s="383" t="s">
        <v>173</v>
      </c>
      <c r="B16" s="383"/>
      <c r="C16" s="383"/>
      <c r="D16" s="383"/>
      <c r="E16" s="80">
        <f t="shared" si="0"/>
        <v>1</v>
      </c>
      <c r="F16" s="67">
        <v>0</v>
      </c>
      <c r="G16" s="67"/>
      <c r="H16" s="67">
        <v>0</v>
      </c>
      <c r="I16" s="67">
        <v>0</v>
      </c>
      <c r="J16" s="67">
        <v>0</v>
      </c>
      <c r="K16" s="67">
        <v>0</v>
      </c>
      <c r="L16" s="67">
        <v>0</v>
      </c>
      <c r="M16" s="67"/>
      <c r="N16" s="67">
        <v>1</v>
      </c>
      <c r="O16" s="67"/>
      <c r="P16" s="67">
        <v>0</v>
      </c>
      <c r="S16" s="150"/>
      <c r="T16" s="150"/>
      <c r="U16" s="150"/>
      <c r="V16" s="150"/>
      <c r="W16" s="146"/>
      <c r="X16" s="24"/>
      <c r="Y16" s="24"/>
      <c r="Z16" s="24"/>
      <c r="AA16" s="24"/>
      <c r="AB16" s="24"/>
      <c r="AC16" s="24"/>
      <c r="AD16" s="24"/>
      <c r="AE16" s="24"/>
      <c r="AF16" s="24"/>
      <c r="AG16" s="24"/>
      <c r="AH16" s="24"/>
    </row>
    <row r="17" spans="1:34" ht="23.25" customHeight="1" x14ac:dyDescent="0.2">
      <c r="A17" s="348" t="s">
        <v>409</v>
      </c>
      <c r="B17" s="348"/>
      <c r="C17" s="348"/>
      <c r="D17" s="348"/>
      <c r="E17" s="80">
        <f t="shared" si="0"/>
        <v>17</v>
      </c>
      <c r="F17" s="67">
        <f>SUM(F18:F18)</f>
        <v>1</v>
      </c>
      <c r="G17" s="67"/>
      <c r="H17" s="67">
        <f>SUM(H18:H18)</f>
        <v>2</v>
      </c>
      <c r="I17" s="67">
        <f>SUM(I18:I18)</f>
        <v>0</v>
      </c>
      <c r="J17" s="67">
        <f>SUM(J18:J18)</f>
        <v>0</v>
      </c>
      <c r="K17" s="67">
        <f>SUM(K18:K18)</f>
        <v>0</v>
      </c>
      <c r="L17" s="67">
        <f>SUM(L18:L18)</f>
        <v>8</v>
      </c>
      <c r="M17" s="67"/>
      <c r="N17" s="67">
        <f>SUM(N18:N18)</f>
        <v>6</v>
      </c>
      <c r="O17" s="67"/>
      <c r="P17" s="67">
        <f>SUM(P18:P18)</f>
        <v>0</v>
      </c>
      <c r="S17" s="155"/>
      <c r="T17" s="155"/>
      <c r="U17" s="155"/>
      <c r="V17" s="155"/>
      <c r="W17" s="146"/>
      <c r="X17" s="24"/>
      <c r="Y17" s="24"/>
      <c r="Z17" s="24"/>
      <c r="AA17" s="24"/>
      <c r="AB17" s="24"/>
      <c r="AC17" s="24"/>
      <c r="AD17" s="24"/>
      <c r="AE17" s="24"/>
      <c r="AF17" s="24"/>
      <c r="AG17" s="24"/>
      <c r="AH17" s="24"/>
    </row>
    <row r="18" spans="1:34" ht="23.25" customHeight="1" x14ac:dyDescent="0.2">
      <c r="A18" s="383" t="s">
        <v>173</v>
      </c>
      <c r="B18" s="383"/>
      <c r="C18" s="383"/>
      <c r="D18" s="383"/>
      <c r="E18" s="80">
        <f t="shared" si="0"/>
        <v>17</v>
      </c>
      <c r="F18" s="67">
        <v>1</v>
      </c>
      <c r="G18" s="67"/>
      <c r="H18" s="67">
        <v>2</v>
      </c>
      <c r="I18" s="67">
        <v>0</v>
      </c>
      <c r="J18" s="67">
        <v>0</v>
      </c>
      <c r="K18" s="67">
        <v>0</v>
      </c>
      <c r="L18" s="67">
        <v>8</v>
      </c>
      <c r="M18" s="67"/>
      <c r="N18" s="67">
        <v>6</v>
      </c>
      <c r="O18" s="67"/>
      <c r="P18" s="67">
        <v>0</v>
      </c>
      <c r="S18" s="150"/>
      <c r="T18" s="150"/>
      <c r="U18" s="150"/>
      <c r="V18" s="150"/>
      <c r="W18" s="146"/>
      <c r="X18" s="24"/>
      <c r="Y18" s="24"/>
      <c r="Z18" s="24"/>
      <c r="AA18" s="24"/>
      <c r="AB18" s="24"/>
      <c r="AC18" s="24"/>
      <c r="AD18" s="24"/>
      <c r="AE18" s="24"/>
      <c r="AF18" s="24"/>
      <c r="AG18" s="24"/>
      <c r="AH18" s="24"/>
    </row>
    <row r="19" spans="1:34" ht="23.45" customHeight="1" x14ac:dyDescent="0.2">
      <c r="A19" s="348" t="s">
        <v>410</v>
      </c>
      <c r="B19" s="348"/>
      <c r="C19" s="348"/>
      <c r="D19" s="348"/>
      <c r="E19" s="80">
        <f t="shared" si="0"/>
        <v>15</v>
      </c>
      <c r="F19" s="67">
        <f>SUM(F20:F20)</f>
        <v>1</v>
      </c>
      <c r="G19" s="67"/>
      <c r="H19" s="67">
        <f>SUM(H20:H20)</f>
        <v>0</v>
      </c>
      <c r="I19" s="67">
        <f>SUM(I20:I20)</f>
        <v>0</v>
      </c>
      <c r="J19" s="67">
        <f>SUM(J20:J20)</f>
        <v>0</v>
      </c>
      <c r="K19" s="67">
        <f>SUM(K20:K20)</f>
        <v>0</v>
      </c>
      <c r="L19" s="67">
        <f>SUM(L20:L20)</f>
        <v>8</v>
      </c>
      <c r="M19" s="67"/>
      <c r="N19" s="67">
        <f>SUM(N20:N20)</f>
        <v>6</v>
      </c>
      <c r="O19" s="67"/>
      <c r="P19" s="67">
        <f>SUM(P20:P20)</f>
        <v>0</v>
      </c>
      <c r="S19" s="155"/>
      <c r="T19" s="155"/>
      <c r="U19" s="155"/>
      <c r="V19" s="155"/>
      <c r="W19" s="146"/>
      <c r="X19" s="24"/>
      <c r="Y19" s="24"/>
      <c r="Z19" s="24"/>
      <c r="AA19" s="24"/>
      <c r="AB19" s="24"/>
      <c r="AC19" s="24"/>
      <c r="AD19" s="24"/>
      <c r="AE19" s="24"/>
      <c r="AF19" s="24"/>
      <c r="AG19" s="24"/>
      <c r="AH19" s="24"/>
    </row>
    <row r="20" spans="1:34" ht="23.45" customHeight="1" x14ac:dyDescent="0.2">
      <c r="A20" s="383" t="s">
        <v>173</v>
      </c>
      <c r="B20" s="383"/>
      <c r="C20" s="383"/>
      <c r="D20" s="383"/>
      <c r="E20" s="80">
        <f t="shared" si="0"/>
        <v>15</v>
      </c>
      <c r="F20" s="67">
        <v>1</v>
      </c>
      <c r="G20" s="67"/>
      <c r="H20" s="67">
        <v>0</v>
      </c>
      <c r="I20" s="67">
        <v>0</v>
      </c>
      <c r="J20" s="67">
        <v>0</v>
      </c>
      <c r="K20" s="67">
        <v>0</v>
      </c>
      <c r="L20" s="67">
        <v>8</v>
      </c>
      <c r="M20" s="67"/>
      <c r="N20" s="67">
        <v>6</v>
      </c>
      <c r="O20" s="67"/>
      <c r="P20" s="67">
        <v>0</v>
      </c>
      <c r="S20" s="150"/>
      <c r="T20" s="150"/>
      <c r="U20" s="150"/>
      <c r="V20" s="150"/>
      <c r="W20" s="146"/>
      <c r="X20" s="24"/>
      <c r="Y20" s="24"/>
      <c r="Z20" s="24"/>
      <c r="AA20" s="24"/>
      <c r="AB20" s="24"/>
      <c r="AC20" s="24"/>
      <c r="AD20" s="24"/>
      <c r="AE20" s="24"/>
      <c r="AF20" s="24"/>
      <c r="AG20" s="24"/>
      <c r="AH20" s="24"/>
    </row>
    <row r="21" spans="1:34" ht="23.45" customHeight="1" x14ac:dyDescent="0.2">
      <c r="A21" s="348" t="s">
        <v>411</v>
      </c>
      <c r="B21" s="348"/>
      <c r="C21" s="348"/>
      <c r="D21" s="348"/>
      <c r="E21" s="80">
        <f t="shared" si="0"/>
        <v>3</v>
      </c>
      <c r="F21" s="67">
        <f>SUM(F22:F22)</f>
        <v>1</v>
      </c>
      <c r="G21" s="67"/>
      <c r="H21" s="67">
        <f>SUM(H22:H22)</f>
        <v>0</v>
      </c>
      <c r="I21" s="67">
        <f>SUM(I22:I22)</f>
        <v>0</v>
      </c>
      <c r="J21" s="67">
        <f>SUM(J22:J22)</f>
        <v>0</v>
      </c>
      <c r="K21" s="67">
        <f>SUM(K22:K22)</f>
        <v>0</v>
      </c>
      <c r="L21" s="67">
        <f>SUM(L22:L22)</f>
        <v>0</v>
      </c>
      <c r="M21" s="67"/>
      <c r="N21" s="67">
        <f>SUM(N22:N22)</f>
        <v>2</v>
      </c>
      <c r="O21" s="67"/>
      <c r="P21" s="67">
        <f>SUM(P22:P22)</f>
        <v>0</v>
      </c>
      <c r="S21" s="155"/>
      <c r="T21" s="155"/>
      <c r="U21" s="155"/>
      <c r="V21" s="155"/>
      <c r="W21" s="146"/>
      <c r="X21" s="24"/>
      <c r="Y21" s="24"/>
      <c r="Z21" s="24"/>
      <c r="AA21" s="24"/>
      <c r="AB21" s="24"/>
      <c r="AC21" s="24"/>
      <c r="AD21" s="24"/>
      <c r="AE21" s="24"/>
      <c r="AF21" s="24"/>
      <c r="AG21" s="24"/>
      <c r="AH21" s="24"/>
    </row>
    <row r="22" spans="1:34" ht="23.45" customHeight="1" x14ac:dyDescent="0.2">
      <c r="A22" s="383" t="s">
        <v>173</v>
      </c>
      <c r="B22" s="383"/>
      <c r="C22" s="383"/>
      <c r="D22" s="383"/>
      <c r="E22" s="80">
        <f t="shared" si="0"/>
        <v>3</v>
      </c>
      <c r="F22" s="67">
        <v>1</v>
      </c>
      <c r="G22" s="67"/>
      <c r="H22" s="67">
        <v>0</v>
      </c>
      <c r="I22" s="67">
        <v>0</v>
      </c>
      <c r="J22" s="67">
        <v>0</v>
      </c>
      <c r="K22" s="67">
        <v>0</v>
      </c>
      <c r="L22" s="67">
        <v>0</v>
      </c>
      <c r="M22" s="67"/>
      <c r="N22" s="67">
        <v>2</v>
      </c>
      <c r="O22" s="67"/>
      <c r="P22" s="67">
        <v>0</v>
      </c>
      <c r="S22" s="150"/>
      <c r="T22" s="150"/>
      <c r="U22" s="150"/>
      <c r="V22" s="150"/>
      <c r="W22" s="146"/>
      <c r="X22" s="24"/>
      <c r="Y22" s="24"/>
      <c r="Z22" s="24"/>
      <c r="AA22" s="24"/>
      <c r="AB22" s="24"/>
      <c r="AC22" s="24"/>
      <c r="AD22" s="24"/>
      <c r="AE22" s="24"/>
      <c r="AF22" s="24"/>
      <c r="AG22" s="24"/>
      <c r="AH22" s="24"/>
    </row>
    <row r="23" spans="1:34" ht="23.45" customHeight="1" x14ac:dyDescent="0.2">
      <c r="A23" s="348" t="s">
        <v>412</v>
      </c>
      <c r="B23" s="348"/>
      <c r="C23" s="348"/>
      <c r="D23" s="348"/>
      <c r="E23" s="80">
        <f t="shared" si="0"/>
        <v>6</v>
      </c>
      <c r="F23" s="67">
        <f>SUM(F24:F24)</f>
        <v>0</v>
      </c>
      <c r="G23" s="67"/>
      <c r="H23" s="67">
        <f>SUM(H24:H24)</f>
        <v>0</v>
      </c>
      <c r="I23" s="67">
        <f>SUM(I24:I24)</f>
        <v>0</v>
      </c>
      <c r="J23" s="67">
        <f>SUM(J24:J24)</f>
        <v>0</v>
      </c>
      <c r="K23" s="67">
        <f>SUM(K24:K24)</f>
        <v>0</v>
      </c>
      <c r="L23" s="67">
        <f>SUM(L24:L24)</f>
        <v>2</v>
      </c>
      <c r="M23" s="67"/>
      <c r="N23" s="67">
        <f>SUM(N24:N24)</f>
        <v>4</v>
      </c>
      <c r="O23" s="67"/>
      <c r="P23" s="67">
        <f>SUM(P24:P24)</f>
        <v>0</v>
      </c>
      <c r="S23" s="155"/>
      <c r="T23" s="155"/>
      <c r="U23" s="155"/>
      <c r="V23" s="155"/>
      <c r="W23" s="146"/>
      <c r="X23" s="24"/>
      <c r="Y23" s="24"/>
      <c r="Z23" s="24"/>
      <c r="AA23" s="24"/>
      <c r="AB23" s="24"/>
      <c r="AC23" s="24"/>
      <c r="AD23" s="24"/>
      <c r="AE23" s="24"/>
      <c r="AF23" s="24"/>
      <c r="AG23" s="24"/>
      <c r="AH23" s="24"/>
    </row>
    <row r="24" spans="1:34" ht="23.45" customHeight="1" x14ac:dyDescent="0.2">
      <c r="A24" s="383" t="s">
        <v>173</v>
      </c>
      <c r="B24" s="383"/>
      <c r="C24" s="383"/>
      <c r="D24" s="383"/>
      <c r="E24" s="80">
        <f t="shared" si="0"/>
        <v>6</v>
      </c>
      <c r="F24" s="67">
        <v>0</v>
      </c>
      <c r="G24" s="67"/>
      <c r="H24" s="67">
        <v>0</v>
      </c>
      <c r="I24" s="67">
        <v>0</v>
      </c>
      <c r="J24" s="67">
        <v>0</v>
      </c>
      <c r="K24" s="67">
        <v>0</v>
      </c>
      <c r="L24" s="67">
        <v>2</v>
      </c>
      <c r="M24" s="67"/>
      <c r="N24" s="67">
        <v>4</v>
      </c>
      <c r="O24" s="67"/>
      <c r="P24" s="67">
        <v>0</v>
      </c>
      <c r="S24" s="150"/>
      <c r="T24" s="150"/>
      <c r="U24" s="150"/>
      <c r="V24" s="150"/>
      <c r="W24" s="146"/>
      <c r="X24" s="24"/>
      <c r="Y24" s="24"/>
      <c r="Z24" s="24"/>
      <c r="AA24" s="24"/>
      <c r="AB24" s="24"/>
      <c r="AC24" s="24"/>
      <c r="AD24" s="24"/>
      <c r="AE24" s="24"/>
      <c r="AF24" s="24"/>
      <c r="AG24" s="24"/>
      <c r="AH24" s="24"/>
    </row>
    <row r="25" spans="1:34" ht="23.45" customHeight="1" x14ac:dyDescent="0.2">
      <c r="A25" s="348" t="s">
        <v>413</v>
      </c>
      <c r="B25" s="348"/>
      <c r="C25" s="348"/>
      <c r="D25" s="348"/>
      <c r="E25" s="80">
        <f t="shared" si="0"/>
        <v>7</v>
      </c>
      <c r="F25" s="67">
        <f>SUM(F26:F27)</f>
        <v>1</v>
      </c>
      <c r="G25" s="67"/>
      <c r="H25" s="67">
        <f>SUM(H26:H27)</f>
        <v>1</v>
      </c>
      <c r="I25" s="67">
        <f>SUM(I26:I27)</f>
        <v>1</v>
      </c>
      <c r="J25" s="67">
        <f>SUM(J26:J27)</f>
        <v>0</v>
      </c>
      <c r="K25" s="67">
        <f>SUM(K26:K27)</f>
        <v>0</v>
      </c>
      <c r="L25" s="67">
        <f>SUM(L26:L27)</f>
        <v>1</v>
      </c>
      <c r="M25" s="67"/>
      <c r="N25" s="67">
        <f>SUM(N26:N27)</f>
        <v>3</v>
      </c>
      <c r="O25" s="67"/>
      <c r="P25" s="67">
        <f>SUM(P26:P27)</f>
        <v>0</v>
      </c>
      <c r="S25" s="155"/>
      <c r="T25" s="155"/>
      <c r="U25" s="155"/>
      <c r="V25" s="155"/>
      <c r="W25" s="146"/>
      <c r="X25" s="24"/>
      <c r="Y25" s="24"/>
      <c r="Z25" s="24"/>
      <c r="AA25" s="24"/>
      <c r="AB25" s="24"/>
      <c r="AC25" s="24"/>
      <c r="AD25" s="24"/>
      <c r="AE25" s="24"/>
      <c r="AF25" s="24"/>
      <c r="AG25" s="24"/>
      <c r="AH25" s="24"/>
    </row>
    <row r="26" spans="1:34" ht="23.45" customHeight="1" x14ac:dyDescent="0.2">
      <c r="A26" s="383" t="s">
        <v>173</v>
      </c>
      <c r="B26" s="383"/>
      <c r="C26" s="383"/>
      <c r="D26" s="383"/>
      <c r="E26" s="80">
        <f t="shared" si="0"/>
        <v>6</v>
      </c>
      <c r="F26" s="67">
        <v>1</v>
      </c>
      <c r="G26" s="67"/>
      <c r="H26" s="67">
        <v>1</v>
      </c>
      <c r="I26" s="67">
        <v>0</v>
      </c>
      <c r="J26" s="67">
        <v>0</v>
      </c>
      <c r="K26" s="67">
        <v>0</v>
      </c>
      <c r="L26" s="67">
        <v>1</v>
      </c>
      <c r="M26" s="67"/>
      <c r="N26" s="67">
        <v>3</v>
      </c>
      <c r="O26" s="67"/>
      <c r="P26" s="67">
        <v>0</v>
      </c>
      <c r="S26" s="150"/>
      <c r="T26" s="150"/>
      <c r="U26" s="150"/>
      <c r="V26" s="150"/>
      <c r="W26" s="146"/>
      <c r="X26" s="24"/>
      <c r="Y26" s="24"/>
      <c r="Z26" s="24"/>
      <c r="AA26" s="24"/>
      <c r="AB26" s="24"/>
      <c r="AC26" s="24"/>
      <c r="AD26" s="24"/>
      <c r="AE26" s="24"/>
      <c r="AF26" s="24"/>
      <c r="AG26" s="24"/>
      <c r="AH26" s="24"/>
    </row>
    <row r="27" spans="1:34" ht="22.5" customHeight="1" x14ac:dyDescent="0.2">
      <c r="A27" s="396" t="s">
        <v>224</v>
      </c>
      <c r="B27" s="396"/>
      <c r="C27" s="396"/>
      <c r="D27" s="396"/>
      <c r="E27" s="80">
        <f t="shared" si="0"/>
        <v>1</v>
      </c>
      <c r="F27" s="67">
        <v>0</v>
      </c>
      <c r="G27" s="67"/>
      <c r="H27" s="67">
        <v>0</v>
      </c>
      <c r="I27" s="67">
        <v>1</v>
      </c>
      <c r="J27" s="67">
        <v>0</v>
      </c>
      <c r="K27" s="67">
        <v>0</v>
      </c>
      <c r="L27" s="67">
        <v>0</v>
      </c>
      <c r="M27" s="67"/>
      <c r="N27" s="67">
        <v>0</v>
      </c>
      <c r="O27" s="67"/>
      <c r="P27" s="67">
        <v>0</v>
      </c>
      <c r="S27" s="153"/>
      <c r="T27" s="153"/>
      <c r="U27" s="153"/>
      <c r="V27" s="153"/>
      <c r="W27" s="146"/>
      <c r="X27" s="24"/>
      <c r="Y27" s="24"/>
      <c r="Z27" s="24"/>
      <c r="AA27" s="24"/>
      <c r="AB27" s="24"/>
      <c r="AC27" s="24"/>
      <c r="AD27" s="24"/>
      <c r="AE27" s="24"/>
      <c r="AF27" s="24"/>
      <c r="AG27" s="24"/>
      <c r="AH27" s="24"/>
    </row>
    <row r="28" spans="1:34" ht="23.45" customHeight="1" x14ac:dyDescent="0.2">
      <c r="A28" s="348" t="s">
        <v>414</v>
      </c>
      <c r="B28" s="348"/>
      <c r="C28" s="348"/>
      <c r="D28" s="348"/>
      <c r="E28" s="80">
        <f t="shared" si="0"/>
        <v>33</v>
      </c>
      <c r="F28" s="67">
        <f>SUM(F29:F30)</f>
        <v>1</v>
      </c>
      <c r="G28" s="67"/>
      <c r="H28" s="67">
        <f>SUM(H29:H30)</f>
        <v>1</v>
      </c>
      <c r="I28" s="67">
        <f>SUM(I29:I30)</f>
        <v>3</v>
      </c>
      <c r="J28" s="67">
        <f>SUM(J29:J30)</f>
        <v>0</v>
      </c>
      <c r="K28" s="67">
        <f>SUM(K29:K30)</f>
        <v>0</v>
      </c>
      <c r="L28" s="67">
        <f>SUM(L29:L30)</f>
        <v>8</v>
      </c>
      <c r="M28" s="67"/>
      <c r="N28" s="67">
        <f>SUM(N29:N30)</f>
        <v>20</v>
      </c>
      <c r="O28" s="67"/>
      <c r="P28" s="67">
        <f>SUM(P29:P30)</f>
        <v>0</v>
      </c>
      <c r="S28" s="155"/>
      <c r="T28" s="155"/>
      <c r="U28" s="155"/>
      <c r="V28" s="155"/>
      <c r="W28" s="146"/>
      <c r="X28" s="24"/>
      <c r="Y28" s="24"/>
      <c r="Z28" s="24"/>
      <c r="AA28" s="24"/>
      <c r="AB28" s="24"/>
      <c r="AC28" s="24"/>
      <c r="AD28" s="24"/>
      <c r="AE28" s="24"/>
      <c r="AF28" s="24"/>
      <c r="AG28" s="24"/>
      <c r="AH28" s="24"/>
    </row>
    <row r="29" spans="1:34" ht="23.45" customHeight="1" x14ac:dyDescent="0.2">
      <c r="A29" s="383" t="s">
        <v>173</v>
      </c>
      <c r="B29" s="383"/>
      <c r="C29" s="383"/>
      <c r="D29" s="383"/>
      <c r="E29" s="80">
        <f t="shared" si="0"/>
        <v>32</v>
      </c>
      <c r="F29" s="67">
        <v>1</v>
      </c>
      <c r="G29" s="67"/>
      <c r="H29" s="67">
        <v>1</v>
      </c>
      <c r="I29" s="67">
        <v>3</v>
      </c>
      <c r="J29" s="67">
        <v>0</v>
      </c>
      <c r="K29" s="67">
        <v>0</v>
      </c>
      <c r="L29" s="67">
        <v>8</v>
      </c>
      <c r="M29" s="67"/>
      <c r="N29" s="67">
        <v>19</v>
      </c>
      <c r="O29" s="67"/>
      <c r="P29" s="67">
        <v>0</v>
      </c>
      <c r="S29" s="150"/>
      <c r="T29" s="150"/>
      <c r="U29" s="150"/>
      <c r="V29" s="150"/>
      <c r="W29" s="146"/>
      <c r="X29" s="24"/>
      <c r="Y29" s="24"/>
      <c r="Z29" s="24"/>
      <c r="AA29" s="24"/>
      <c r="AB29" s="24"/>
      <c r="AC29" s="24"/>
      <c r="AD29" s="24"/>
      <c r="AE29" s="24"/>
      <c r="AF29" s="24"/>
      <c r="AG29" s="24"/>
      <c r="AH29" s="24"/>
    </row>
    <row r="30" spans="1:34" ht="23.45" customHeight="1" x14ac:dyDescent="0.2">
      <c r="A30" s="396" t="s">
        <v>224</v>
      </c>
      <c r="B30" s="396"/>
      <c r="C30" s="396"/>
      <c r="D30" s="396"/>
      <c r="E30" s="80">
        <f t="shared" si="0"/>
        <v>1</v>
      </c>
      <c r="F30" s="67">
        <v>0</v>
      </c>
      <c r="G30" s="67"/>
      <c r="H30" s="67">
        <v>0</v>
      </c>
      <c r="I30" s="67">
        <v>0</v>
      </c>
      <c r="J30" s="67">
        <v>0</v>
      </c>
      <c r="K30" s="67">
        <v>0</v>
      </c>
      <c r="L30" s="67">
        <v>0</v>
      </c>
      <c r="M30" s="67"/>
      <c r="N30" s="67">
        <v>1</v>
      </c>
      <c r="O30" s="67"/>
      <c r="P30" s="67">
        <v>0</v>
      </c>
      <c r="S30" s="153"/>
      <c r="T30" s="153"/>
      <c r="U30" s="153"/>
      <c r="V30" s="153"/>
      <c r="W30" s="146"/>
      <c r="X30" s="24"/>
      <c r="Y30" s="24"/>
      <c r="Z30" s="24"/>
      <c r="AA30" s="24"/>
      <c r="AB30" s="24"/>
      <c r="AC30" s="24"/>
      <c r="AD30" s="24"/>
      <c r="AE30" s="24"/>
      <c r="AF30" s="24"/>
      <c r="AG30" s="24"/>
      <c r="AH30" s="24"/>
    </row>
    <row r="31" spans="1:34" ht="23.45" customHeight="1" x14ac:dyDescent="0.2">
      <c r="A31" s="348" t="s">
        <v>415</v>
      </c>
      <c r="B31" s="348"/>
      <c r="C31" s="348"/>
      <c r="D31" s="348"/>
      <c r="E31" s="80">
        <f t="shared" si="0"/>
        <v>5</v>
      </c>
      <c r="F31" s="67">
        <f>SUM(F32:F32)</f>
        <v>0</v>
      </c>
      <c r="G31" s="67"/>
      <c r="H31" s="67">
        <f>SUM(H32:H32)</f>
        <v>0</v>
      </c>
      <c r="I31" s="67">
        <f>SUM(I32:I32)</f>
        <v>0</v>
      </c>
      <c r="J31" s="67">
        <f>SUM(J32:J32)</f>
        <v>0</v>
      </c>
      <c r="K31" s="67">
        <f>SUM(K32:K32)</f>
        <v>0</v>
      </c>
      <c r="L31" s="67">
        <f>SUM(L32:L32)</f>
        <v>2</v>
      </c>
      <c r="M31" s="67"/>
      <c r="N31" s="67">
        <f>SUM(N32:N32)</f>
        <v>3</v>
      </c>
      <c r="O31" s="67"/>
      <c r="P31" s="67">
        <f>SUM(P32:P32)</f>
        <v>0</v>
      </c>
      <c r="S31" s="155"/>
      <c r="T31" s="155"/>
      <c r="U31" s="155"/>
      <c r="V31" s="155"/>
      <c r="W31" s="146"/>
      <c r="X31" s="24"/>
      <c r="Y31" s="24"/>
      <c r="Z31" s="24"/>
      <c r="AA31" s="24"/>
      <c r="AB31" s="24"/>
      <c r="AC31" s="24"/>
      <c r="AD31" s="24"/>
      <c r="AE31" s="24"/>
      <c r="AF31" s="24"/>
      <c r="AG31" s="24"/>
      <c r="AH31" s="24"/>
    </row>
    <row r="32" spans="1:34" ht="23.45" customHeight="1" x14ac:dyDescent="0.2">
      <c r="A32" s="383" t="s">
        <v>173</v>
      </c>
      <c r="B32" s="383"/>
      <c r="C32" s="383"/>
      <c r="D32" s="383"/>
      <c r="E32" s="80">
        <f t="shared" si="0"/>
        <v>5</v>
      </c>
      <c r="F32" s="67">
        <v>0</v>
      </c>
      <c r="G32" s="67"/>
      <c r="H32" s="67">
        <v>0</v>
      </c>
      <c r="I32" s="67">
        <v>0</v>
      </c>
      <c r="J32" s="67">
        <v>0</v>
      </c>
      <c r="K32" s="67">
        <v>0</v>
      </c>
      <c r="L32" s="67">
        <v>2</v>
      </c>
      <c r="M32" s="67"/>
      <c r="N32" s="67">
        <v>3</v>
      </c>
      <c r="O32" s="67"/>
      <c r="P32" s="67">
        <v>0</v>
      </c>
      <c r="S32" s="150"/>
      <c r="T32" s="150"/>
      <c r="U32" s="150"/>
      <c r="V32" s="150"/>
      <c r="W32" s="146"/>
      <c r="X32" s="24"/>
      <c r="Y32" s="24"/>
      <c r="Z32" s="24"/>
      <c r="AA32" s="24"/>
      <c r="AB32" s="24"/>
      <c r="AC32" s="24"/>
      <c r="AD32" s="24"/>
      <c r="AE32" s="24"/>
      <c r="AF32" s="24"/>
      <c r="AG32" s="24"/>
      <c r="AH32" s="24"/>
    </row>
    <row r="33" spans="1:34" ht="28.5" customHeight="1" x14ac:dyDescent="0.2">
      <c r="A33" s="347" t="s">
        <v>416</v>
      </c>
      <c r="B33" s="348"/>
      <c r="C33" s="348"/>
      <c r="D33" s="348"/>
      <c r="E33" s="80">
        <f t="shared" si="0"/>
        <v>12</v>
      </c>
      <c r="F33" s="67">
        <f>SUM(F34:F34)</f>
        <v>2</v>
      </c>
      <c r="G33" s="67"/>
      <c r="H33" s="67">
        <f>SUM(H34:H34)</f>
        <v>0</v>
      </c>
      <c r="I33" s="67">
        <f>SUM(I34:I34)</f>
        <v>0</v>
      </c>
      <c r="J33" s="67">
        <f>SUM(J34:J34)</f>
        <v>0</v>
      </c>
      <c r="K33" s="67">
        <f>SUM(K34:K34)</f>
        <v>0</v>
      </c>
      <c r="L33" s="67">
        <f>SUM(L34:L34)</f>
        <v>6</v>
      </c>
      <c r="M33" s="67"/>
      <c r="N33" s="67">
        <f>SUM(N34:N34)</f>
        <v>4</v>
      </c>
      <c r="O33" s="67"/>
      <c r="P33" s="67">
        <f>SUM(P34:P34)</f>
        <v>0</v>
      </c>
      <c r="S33" s="156"/>
      <c r="T33" s="155"/>
      <c r="U33" s="155"/>
      <c r="V33" s="155"/>
      <c r="W33" s="146"/>
      <c r="X33" s="24"/>
      <c r="Y33" s="24"/>
      <c r="Z33" s="24"/>
      <c r="AA33" s="24"/>
      <c r="AB33" s="24"/>
      <c r="AC33" s="24"/>
      <c r="AD33" s="24"/>
      <c r="AE33" s="24"/>
      <c r="AF33" s="24"/>
      <c r="AG33" s="24"/>
      <c r="AH33" s="24"/>
    </row>
    <row r="34" spans="1:34" ht="28.5" customHeight="1" x14ac:dyDescent="0.2">
      <c r="A34" s="383" t="s">
        <v>173</v>
      </c>
      <c r="B34" s="383"/>
      <c r="C34" s="383"/>
      <c r="D34" s="383"/>
      <c r="E34" s="80">
        <f t="shared" si="0"/>
        <v>12</v>
      </c>
      <c r="F34" s="67">
        <v>2</v>
      </c>
      <c r="G34" s="67"/>
      <c r="H34" s="67">
        <v>0</v>
      </c>
      <c r="I34" s="67">
        <v>0</v>
      </c>
      <c r="J34" s="67">
        <v>0</v>
      </c>
      <c r="K34" s="67">
        <v>0</v>
      </c>
      <c r="L34" s="67">
        <v>6</v>
      </c>
      <c r="M34" s="67"/>
      <c r="N34" s="67">
        <v>4</v>
      </c>
      <c r="O34" s="67"/>
      <c r="P34" s="67">
        <v>0</v>
      </c>
      <c r="S34" s="150"/>
      <c r="T34" s="150"/>
      <c r="U34" s="150"/>
      <c r="V34" s="150"/>
      <c r="W34" s="146"/>
      <c r="X34" s="24"/>
      <c r="Y34" s="24"/>
      <c r="Z34" s="24"/>
      <c r="AA34" s="24"/>
      <c r="AB34" s="24"/>
      <c r="AC34" s="24"/>
      <c r="AD34" s="24"/>
      <c r="AE34" s="24"/>
      <c r="AF34" s="24"/>
      <c r="AG34" s="24"/>
      <c r="AH34" s="24"/>
    </row>
    <row r="35" spans="1:34" ht="23.45" customHeight="1" x14ac:dyDescent="0.2">
      <c r="A35" s="398" t="s">
        <v>417</v>
      </c>
      <c r="B35" s="398"/>
      <c r="C35" s="398"/>
      <c r="D35" s="398"/>
      <c r="E35" s="80">
        <f t="shared" ref="E35:E59" si="1">SUM(F35:P35)</f>
        <v>15</v>
      </c>
      <c r="F35" s="67">
        <f>SUM(F36:F37)</f>
        <v>1</v>
      </c>
      <c r="G35" s="67"/>
      <c r="H35" s="67">
        <f>SUM(H36:H37)</f>
        <v>1</v>
      </c>
      <c r="I35" s="67">
        <f>SUM(I36:I37)</f>
        <v>0</v>
      </c>
      <c r="J35" s="67">
        <f>SUM(J36:J37)</f>
        <v>0</v>
      </c>
      <c r="K35" s="67">
        <f>SUM(K36:K37)</f>
        <v>0</v>
      </c>
      <c r="L35" s="67">
        <f>SUM(L36:L37)</f>
        <v>6</v>
      </c>
      <c r="M35" s="67"/>
      <c r="N35" s="67">
        <f>SUM(N36:N37)</f>
        <v>7</v>
      </c>
      <c r="O35" s="67"/>
      <c r="P35" s="67">
        <f>SUM(P36:P37)</f>
        <v>0</v>
      </c>
      <c r="S35" s="155"/>
      <c r="T35" s="155"/>
      <c r="U35" s="155"/>
      <c r="V35" s="155"/>
      <c r="W35" s="146"/>
      <c r="X35" s="24"/>
      <c r="Y35" s="24"/>
      <c r="Z35" s="24"/>
      <c r="AA35" s="24"/>
      <c r="AB35" s="24"/>
      <c r="AC35" s="24"/>
      <c r="AD35" s="24"/>
      <c r="AE35" s="24"/>
      <c r="AF35" s="24"/>
      <c r="AG35" s="24"/>
      <c r="AH35" s="24"/>
    </row>
    <row r="36" spans="1:34" ht="23.45" customHeight="1" x14ac:dyDescent="0.2">
      <c r="A36" s="383" t="s">
        <v>173</v>
      </c>
      <c r="B36" s="383"/>
      <c r="C36" s="383"/>
      <c r="D36" s="383"/>
      <c r="E36" s="80">
        <f t="shared" si="1"/>
        <v>14</v>
      </c>
      <c r="F36" s="67">
        <v>1</v>
      </c>
      <c r="G36" s="67"/>
      <c r="H36" s="67">
        <v>1</v>
      </c>
      <c r="I36" s="67">
        <v>0</v>
      </c>
      <c r="J36" s="67">
        <v>0</v>
      </c>
      <c r="K36" s="67">
        <v>0</v>
      </c>
      <c r="L36" s="67">
        <v>6</v>
      </c>
      <c r="M36" s="67"/>
      <c r="N36" s="67">
        <v>6</v>
      </c>
      <c r="O36" s="67"/>
      <c r="P36" s="67">
        <v>0</v>
      </c>
      <c r="S36" s="150"/>
      <c r="T36" s="150"/>
      <c r="U36" s="150"/>
      <c r="V36" s="150"/>
      <c r="W36" s="146"/>
      <c r="X36" s="24"/>
      <c r="Y36" s="24"/>
      <c r="Z36" s="24"/>
      <c r="AA36" s="24"/>
      <c r="AB36" s="24"/>
      <c r="AC36" s="24"/>
      <c r="AD36" s="24"/>
      <c r="AE36" s="24"/>
      <c r="AF36" s="24"/>
      <c r="AG36" s="24"/>
      <c r="AH36" s="24"/>
    </row>
    <row r="37" spans="1:34" ht="22.5" customHeight="1" x14ac:dyDescent="0.2">
      <c r="A37" s="396" t="s">
        <v>224</v>
      </c>
      <c r="B37" s="396"/>
      <c r="C37" s="396"/>
      <c r="D37" s="396"/>
      <c r="E37" s="80">
        <f t="shared" si="1"/>
        <v>1</v>
      </c>
      <c r="F37" s="67">
        <v>0</v>
      </c>
      <c r="G37" s="67"/>
      <c r="H37" s="67">
        <v>0</v>
      </c>
      <c r="I37" s="67">
        <v>0</v>
      </c>
      <c r="J37" s="67">
        <v>0</v>
      </c>
      <c r="K37" s="67">
        <v>0</v>
      </c>
      <c r="L37" s="67">
        <v>0</v>
      </c>
      <c r="M37" s="67"/>
      <c r="N37" s="67">
        <v>1</v>
      </c>
      <c r="O37" s="67"/>
      <c r="P37" s="67">
        <v>0</v>
      </c>
      <c r="S37" s="153"/>
      <c r="T37" s="153"/>
      <c r="U37" s="153"/>
      <c r="V37" s="153"/>
      <c r="W37" s="146"/>
      <c r="X37" s="24"/>
      <c r="Y37" s="24"/>
      <c r="Z37" s="24"/>
      <c r="AA37" s="24"/>
      <c r="AB37" s="24"/>
      <c r="AC37" s="24"/>
      <c r="AD37" s="24"/>
      <c r="AE37" s="24"/>
      <c r="AF37" s="24"/>
      <c r="AG37" s="24"/>
      <c r="AH37" s="24"/>
    </row>
    <row r="38" spans="1:34" ht="23.45" customHeight="1" x14ac:dyDescent="0.2">
      <c r="A38" s="348" t="s">
        <v>418</v>
      </c>
      <c r="B38" s="348"/>
      <c r="C38" s="348"/>
      <c r="D38" s="348"/>
      <c r="E38" s="80">
        <f t="shared" si="1"/>
        <v>11</v>
      </c>
      <c r="F38" s="67">
        <f>SUM(F39:F40)</f>
        <v>1</v>
      </c>
      <c r="G38" s="67"/>
      <c r="H38" s="67">
        <f>SUM(H39:H40)</f>
        <v>1</v>
      </c>
      <c r="I38" s="67">
        <f>SUM(I39:I40)</f>
        <v>0</v>
      </c>
      <c r="J38" s="67">
        <f>SUM(J39:J40)</f>
        <v>0</v>
      </c>
      <c r="K38" s="67">
        <f>SUM(K39:K40)</f>
        <v>2</v>
      </c>
      <c r="L38" s="67">
        <f>SUM(L39:L40)</f>
        <v>3</v>
      </c>
      <c r="M38" s="67"/>
      <c r="N38" s="67">
        <f>SUM(N39:N40)</f>
        <v>4</v>
      </c>
      <c r="O38" s="67"/>
      <c r="P38" s="67">
        <f>SUM(P39:P40)</f>
        <v>0</v>
      </c>
      <c r="S38" s="155"/>
      <c r="T38" s="155"/>
      <c r="U38" s="155"/>
      <c r="V38" s="155"/>
      <c r="W38" s="146"/>
      <c r="X38" s="24"/>
      <c r="Y38" s="24"/>
      <c r="Z38" s="24"/>
      <c r="AA38" s="24"/>
      <c r="AB38" s="24"/>
      <c r="AC38" s="24"/>
      <c r="AD38" s="24"/>
      <c r="AE38" s="24"/>
      <c r="AF38" s="24"/>
      <c r="AG38" s="24"/>
      <c r="AH38" s="24"/>
    </row>
    <row r="39" spans="1:34" ht="23.45" customHeight="1" x14ac:dyDescent="0.2">
      <c r="A39" s="383" t="s">
        <v>173</v>
      </c>
      <c r="B39" s="383"/>
      <c r="C39" s="383"/>
      <c r="D39" s="383"/>
      <c r="E39" s="80">
        <f t="shared" si="1"/>
        <v>9</v>
      </c>
      <c r="F39" s="67">
        <v>1</v>
      </c>
      <c r="G39" s="67"/>
      <c r="H39" s="67">
        <v>1</v>
      </c>
      <c r="I39" s="67">
        <v>0</v>
      </c>
      <c r="J39" s="67">
        <v>0</v>
      </c>
      <c r="K39" s="67">
        <v>1</v>
      </c>
      <c r="L39" s="67">
        <v>3</v>
      </c>
      <c r="M39" s="67"/>
      <c r="N39" s="67">
        <v>3</v>
      </c>
      <c r="O39" s="67"/>
      <c r="P39" s="67">
        <v>0</v>
      </c>
      <c r="U39" s="150"/>
      <c r="V39" s="150"/>
      <c r="W39" s="146"/>
      <c r="X39" s="24"/>
      <c r="Y39" s="24"/>
      <c r="Z39" s="24"/>
      <c r="AA39" s="24"/>
      <c r="AB39" s="24"/>
      <c r="AC39" s="24"/>
      <c r="AD39" s="24"/>
      <c r="AE39" s="24"/>
      <c r="AF39" s="24"/>
      <c r="AG39" s="24"/>
      <c r="AH39" s="24"/>
    </row>
    <row r="40" spans="1:34" ht="22.5" customHeight="1" x14ac:dyDescent="0.2">
      <c r="A40" s="396" t="s">
        <v>224</v>
      </c>
      <c r="B40" s="396"/>
      <c r="C40" s="396"/>
      <c r="D40" s="396"/>
      <c r="E40" s="80">
        <f t="shared" si="1"/>
        <v>2</v>
      </c>
      <c r="F40" s="67">
        <v>0</v>
      </c>
      <c r="G40" s="67"/>
      <c r="H40" s="67">
        <v>0</v>
      </c>
      <c r="I40" s="67">
        <v>0</v>
      </c>
      <c r="J40" s="67">
        <v>0</v>
      </c>
      <c r="K40" s="67">
        <v>1</v>
      </c>
      <c r="L40" s="67">
        <v>0</v>
      </c>
      <c r="M40" s="67"/>
      <c r="N40" s="67">
        <v>1</v>
      </c>
      <c r="O40" s="67"/>
      <c r="P40" s="67">
        <v>0</v>
      </c>
      <c r="S40" s="153"/>
      <c r="T40" s="153"/>
      <c r="U40" s="153"/>
      <c r="V40" s="153"/>
      <c r="W40" s="146"/>
      <c r="X40" s="24"/>
      <c r="Y40" s="24"/>
      <c r="Z40" s="24"/>
      <c r="AA40" s="24"/>
      <c r="AB40" s="24"/>
      <c r="AC40" s="24"/>
      <c r="AD40" s="24"/>
      <c r="AE40" s="24"/>
      <c r="AF40" s="24"/>
      <c r="AG40" s="24"/>
      <c r="AH40" s="24"/>
    </row>
    <row r="41" spans="1:34" ht="23.45" customHeight="1" x14ac:dyDescent="0.2">
      <c r="A41" s="399" t="s">
        <v>419</v>
      </c>
      <c r="B41" s="399"/>
      <c r="C41" s="399"/>
      <c r="D41" s="399"/>
      <c r="E41" s="80">
        <f t="shared" si="1"/>
        <v>3</v>
      </c>
      <c r="F41" s="67">
        <f>SUM(F42:F42)</f>
        <v>1</v>
      </c>
      <c r="G41" s="67"/>
      <c r="H41" s="67">
        <f>SUM(H42:H42)</f>
        <v>0</v>
      </c>
      <c r="I41" s="67">
        <f>SUM(I42:I42)</f>
        <v>0</v>
      </c>
      <c r="J41" s="67">
        <f>SUM(J42:J42)</f>
        <v>0</v>
      </c>
      <c r="K41" s="67">
        <f>SUM(K42:K42)</f>
        <v>0</v>
      </c>
      <c r="L41" s="67">
        <f>SUM(L42:L42)</f>
        <v>0</v>
      </c>
      <c r="M41" s="67"/>
      <c r="N41" s="67">
        <f>SUM(N42:N42)</f>
        <v>2</v>
      </c>
      <c r="O41" s="67"/>
      <c r="P41" s="67">
        <f>SUM(P42:P42)</f>
        <v>0</v>
      </c>
      <c r="S41" s="155"/>
      <c r="T41" s="155"/>
      <c r="U41" s="155"/>
      <c r="V41" s="155"/>
      <c r="W41" s="146"/>
      <c r="X41" s="24"/>
      <c r="Y41" s="24"/>
      <c r="Z41" s="24"/>
      <c r="AA41" s="24"/>
      <c r="AB41" s="24"/>
      <c r="AC41" s="24"/>
      <c r="AD41" s="24"/>
      <c r="AE41" s="24"/>
      <c r="AF41" s="24"/>
      <c r="AG41" s="24"/>
      <c r="AH41" s="24"/>
    </row>
    <row r="42" spans="1:34" ht="23.45" customHeight="1" x14ac:dyDescent="0.2">
      <c r="A42" s="383" t="s">
        <v>173</v>
      </c>
      <c r="B42" s="383"/>
      <c r="C42" s="383"/>
      <c r="D42" s="383"/>
      <c r="E42" s="80">
        <f t="shared" si="1"/>
        <v>3</v>
      </c>
      <c r="F42" s="67">
        <v>1</v>
      </c>
      <c r="G42" s="67"/>
      <c r="H42" s="67">
        <v>0</v>
      </c>
      <c r="I42" s="67">
        <v>0</v>
      </c>
      <c r="J42" s="67">
        <v>0</v>
      </c>
      <c r="K42" s="67">
        <v>0</v>
      </c>
      <c r="L42" s="67">
        <v>0</v>
      </c>
      <c r="M42" s="67"/>
      <c r="N42" s="67">
        <v>2</v>
      </c>
      <c r="O42" s="67"/>
      <c r="P42" s="67">
        <v>0</v>
      </c>
      <c r="S42" s="150"/>
      <c r="T42" s="150"/>
      <c r="U42" s="150"/>
      <c r="V42" s="150"/>
      <c r="W42" s="146"/>
      <c r="X42" s="24"/>
      <c r="Y42" s="24"/>
      <c r="Z42" s="24"/>
      <c r="AA42" s="24"/>
      <c r="AB42" s="24"/>
      <c r="AC42" s="24"/>
      <c r="AD42" s="24"/>
      <c r="AE42" s="24"/>
      <c r="AF42" s="24"/>
      <c r="AG42" s="24"/>
      <c r="AH42" s="24"/>
    </row>
    <row r="43" spans="1:34" ht="23.45" customHeight="1" x14ac:dyDescent="0.2">
      <c r="A43" s="348" t="s">
        <v>420</v>
      </c>
      <c r="B43" s="348"/>
      <c r="C43" s="348"/>
      <c r="D43" s="348"/>
      <c r="E43" s="80">
        <f t="shared" si="1"/>
        <v>6</v>
      </c>
      <c r="F43" s="67">
        <f>SUM(F44:F44)</f>
        <v>2</v>
      </c>
      <c r="G43" s="67"/>
      <c r="H43" s="67">
        <f>SUM(H44:H44)</f>
        <v>0</v>
      </c>
      <c r="I43" s="67">
        <f>SUM(I44:I44)</f>
        <v>0</v>
      </c>
      <c r="J43" s="67">
        <f>SUM(J44:J44)</f>
        <v>0</v>
      </c>
      <c r="K43" s="67">
        <f>SUM(K44:K44)</f>
        <v>0</v>
      </c>
      <c r="L43" s="67">
        <f>SUM(L44:L44)</f>
        <v>0</v>
      </c>
      <c r="M43" s="67"/>
      <c r="N43" s="67">
        <f>SUM(N44:N44)</f>
        <v>4</v>
      </c>
      <c r="O43" s="67"/>
      <c r="P43" s="67">
        <f>SUM(P44:P44)</f>
        <v>0</v>
      </c>
      <c r="S43" s="155"/>
      <c r="T43" s="155"/>
      <c r="U43" s="155"/>
      <c r="V43" s="155"/>
      <c r="W43" s="146"/>
      <c r="X43" s="24"/>
      <c r="Y43" s="24"/>
      <c r="Z43" s="24"/>
      <c r="AA43" s="24"/>
      <c r="AB43" s="24"/>
      <c r="AC43" s="24"/>
      <c r="AD43" s="24"/>
      <c r="AE43" s="24"/>
      <c r="AF43" s="24"/>
      <c r="AG43" s="24"/>
      <c r="AH43" s="24"/>
    </row>
    <row r="44" spans="1:34" ht="23.45" customHeight="1" x14ac:dyDescent="0.2">
      <c r="A44" s="383" t="s">
        <v>173</v>
      </c>
      <c r="B44" s="383"/>
      <c r="C44" s="383"/>
      <c r="D44" s="383"/>
      <c r="E44" s="80">
        <f t="shared" si="1"/>
        <v>6</v>
      </c>
      <c r="F44" s="67">
        <v>2</v>
      </c>
      <c r="G44" s="67"/>
      <c r="H44" s="67">
        <v>0</v>
      </c>
      <c r="I44" s="67">
        <v>0</v>
      </c>
      <c r="J44" s="67">
        <v>0</v>
      </c>
      <c r="K44" s="67">
        <v>0</v>
      </c>
      <c r="L44" s="67">
        <v>0</v>
      </c>
      <c r="M44" s="67"/>
      <c r="N44" s="67">
        <v>4</v>
      </c>
      <c r="O44" s="67"/>
      <c r="P44" s="67">
        <v>0</v>
      </c>
      <c r="S44" s="150"/>
      <c r="T44" s="150"/>
      <c r="U44" s="150"/>
      <c r="V44" s="150"/>
      <c r="W44" s="146"/>
      <c r="X44" s="24"/>
      <c r="Y44" s="24"/>
      <c r="Z44" s="24"/>
      <c r="AA44" s="24"/>
      <c r="AB44" s="24"/>
      <c r="AC44" s="24"/>
      <c r="AD44" s="24"/>
      <c r="AE44" s="24"/>
      <c r="AF44" s="24"/>
      <c r="AG44" s="24"/>
      <c r="AH44" s="24"/>
    </row>
    <row r="45" spans="1:34" ht="23.45" customHeight="1" x14ac:dyDescent="0.2">
      <c r="A45" s="348" t="s">
        <v>421</v>
      </c>
      <c r="B45" s="348"/>
      <c r="C45" s="348"/>
      <c r="D45" s="348"/>
      <c r="E45" s="80">
        <f t="shared" si="1"/>
        <v>7</v>
      </c>
      <c r="F45" s="67">
        <f>SUM(F46:F46)</f>
        <v>1</v>
      </c>
      <c r="G45" s="67"/>
      <c r="H45" s="67">
        <f>SUM(H46:H46)</f>
        <v>0</v>
      </c>
      <c r="I45" s="67">
        <f>SUM(I46:I46)</f>
        <v>0</v>
      </c>
      <c r="J45" s="67">
        <f>SUM(J46:J46)</f>
        <v>0</v>
      </c>
      <c r="K45" s="67">
        <f>SUM(K46:K46)</f>
        <v>0</v>
      </c>
      <c r="L45" s="67">
        <f>SUM(L46:L46)</f>
        <v>3</v>
      </c>
      <c r="M45" s="67"/>
      <c r="N45" s="67">
        <f>SUM(N46:N46)</f>
        <v>3</v>
      </c>
      <c r="O45" s="67"/>
      <c r="P45" s="67">
        <f>SUM(P46:P46)</f>
        <v>0</v>
      </c>
      <c r="S45" s="155"/>
      <c r="T45" s="155"/>
      <c r="U45" s="155"/>
      <c r="V45" s="155"/>
      <c r="W45" s="146"/>
      <c r="X45" s="24"/>
      <c r="Y45" s="24"/>
      <c r="Z45" s="24"/>
      <c r="AA45" s="24"/>
      <c r="AB45" s="24"/>
      <c r="AC45" s="24"/>
      <c r="AD45" s="24"/>
      <c r="AE45" s="24"/>
      <c r="AF45" s="24"/>
      <c r="AG45" s="24"/>
      <c r="AH45" s="24"/>
    </row>
    <row r="46" spans="1:34" ht="23.45" customHeight="1" x14ac:dyDescent="0.2">
      <c r="A46" s="383" t="s">
        <v>173</v>
      </c>
      <c r="B46" s="383"/>
      <c r="C46" s="383"/>
      <c r="D46" s="383"/>
      <c r="E46" s="80">
        <f t="shared" si="1"/>
        <v>7</v>
      </c>
      <c r="F46" s="67">
        <v>1</v>
      </c>
      <c r="G46" s="67"/>
      <c r="H46" s="67">
        <v>0</v>
      </c>
      <c r="I46" s="67">
        <v>0</v>
      </c>
      <c r="J46" s="67">
        <v>0</v>
      </c>
      <c r="K46" s="67">
        <v>0</v>
      </c>
      <c r="L46" s="67">
        <v>3</v>
      </c>
      <c r="M46" s="67"/>
      <c r="N46" s="67">
        <v>3</v>
      </c>
      <c r="O46" s="67"/>
      <c r="P46" s="67">
        <v>0</v>
      </c>
      <c r="S46" s="150"/>
      <c r="T46" s="150"/>
      <c r="U46" s="150"/>
      <c r="V46" s="150"/>
      <c r="W46" s="146"/>
      <c r="X46" s="24"/>
      <c r="Y46" s="24"/>
      <c r="Z46" s="24"/>
      <c r="AA46" s="24"/>
      <c r="AB46" s="24"/>
      <c r="AC46" s="24"/>
      <c r="AD46" s="24"/>
      <c r="AE46" s="24"/>
      <c r="AF46" s="24"/>
      <c r="AG46" s="24"/>
      <c r="AH46" s="24"/>
    </row>
    <row r="47" spans="1:34" ht="23.45" customHeight="1" x14ac:dyDescent="0.2">
      <c r="A47" s="348" t="s">
        <v>422</v>
      </c>
      <c r="B47" s="348"/>
      <c r="C47" s="348"/>
      <c r="D47" s="348"/>
      <c r="E47" s="80">
        <f t="shared" si="1"/>
        <v>1</v>
      </c>
      <c r="F47" s="67">
        <f>SUM(F48:F48)</f>
        <v>0</v>
      </c>
      <c r="G47" s="67"/>
      <c r="H47" s="67">
        <f>SUM(H48:H48)</f>
        <v>0</v>
      </c>
      <c r="I47" s="67">
        <f>SUM(I48:I48)</f>
        <v>0</v>
      </c>
      <c r="J47" s="67">
        <f>SUM(J48:J48)</f>
        <v>0</v>
      </c>
      <c r="K47" s="67">
        <f>SUM(K48:K48)</f>
        <v>0</v>
      </c>
      <c r="L47" s="67">
        <f>SUM(L48:L48)</f>
        <v>0</v>
      </c>
      <c r="M47" s="67"/>
      <c r="N47" s="67">
        <f>SUM(N48:N48)</f>
        <v>1</v>
      </c>
      <c r="O47" s="67"/>
      <c r="P47" s="67">
        <f>SUM(P48:P48)</f>
        <v>0</v>
      </c>
      <c r="S47" s="155"/>
      <c r="T47" s="155"/>
      <c r="U47" s="155"/>
      <c r="V47" s="155"/>
      <c r="W47" s="146"/>
      <c r="X47" s="24"/>
      <c r="Y47" s="24"/>
      <c r="Z47" s="24"/>
      <c r="AA47" s="24"/>
      <c r="AB47" s="24"/>
      <c r="AC47" s="24"/>
      <c r="AD47" s="24"/>
      <c r="AE47" s="24"/>
      <c r="AF47" s="24"/>
      <c r="AG47" s="24"/>
      <c r="AH47" s="24"/>
    </row>
    <row r="48" spans="1:34" ht="23.45" customHeight="1" x14ac:dyDescent="0.2">
      <c r="A48" s="383" t="s">
        <v>173</v>
      </c>
      <c r="B48" s="383"/>
      <c r="C48" s="383"/>
      <c r="D48" s="383"/>
      <c r="E48" s="80">
        <f t="shared" si="1"/>
        <v>1</v>
      </c>
      <c r="F48" s="67">
        <v>0</v>
      </c>
      <c r="G48" s="67"/>
      <c r="H48" s="67">
        <v>0</v>
      </c>
      <c r="I48" s="67">
        <v>0</v>
      </c>
      <c r="J48" s="67">
        <v>0</v>
      </c>
      <c r="K48" s="67">
        <v>0</v>
      </c>
      <c r="L48" s="67">
        <v>0</v>
      </c>
      <c r="M48" s="67"/>
      <c r="N48" s="67">
        <v>1</v>
      </c>
      <c r="O48" s="67"/>
      <c r="P48" s="67">
        <v>0</v>
      </c>
      <c r="S48" s="150"/>
      <c r="T48" s="150"/>
      <c r="U48" s="150"/>
      <c r="V48" s="150"/>
      <c r="W48" s="146"/>
      <c r="X48" s="24"/>
      <c r="Y48" s="24"/>
      <c r="Z48" s="24"/>
      <c r="AA48" s="24"/>
      <c r="AB48" s="24"/>
      <c r="AC48" s="24"/>
      <c r="AD48" s="24"/>
      <c r="AE48" s="24"/>
      <c r="AF48" s="24"/>
      <c r="AG48" s="24"/>
      <c r="AH48" s="24"/>
    </row>
    <row r="49" spans="1:34" ht="23.45" customHeight="1" x14ac:dyDescent="0.2">
      <c r="A49" s="380" t="s">
        <v>423</v>
      </c>
      <c r="B49" s="380"/>
      <c r="C49" s="380"/>
      <c r="D49" s="380"/>
      <c r="E49" s="80">
        <f t="shared" si="1"/>
        <v>1</v>
      </c>
      <c r="F49" s="67">
        <f>SUM(F50:F50)</f>
        <v>0</v>
      </c>
      <c r="G49" s="67"/>
      <c r="H49" s="67">
        <f>SUM(H50:H50)</f>
        <v>0</v>
      </c>
      <c r="I49" s="67">
        <f>SUM(I50:I50)</f>
        <v>0</v>
      </c>
      <c r="J49" s="67">
        <f>SUM(J50:J50)</f>
        <v>0</v>
      </c>
      <c r="K49" s="67">
        <f>SUM(K50:K50)</f>
        <v>0</v>
      </c>
      <c r="L49" s="67">
        <f>SUM(L50:L50)</f>
        <v>1</v>
      </c>
      <c r="M49" s="67"/>
      <c r="N49" s="67">
        <f>SUM(N50:N50)</f>
        <v>0</v>
      </c>
      <c r="O49" s="67"/>
      <c r="P49" s="67">
        <f>SUM(P50:P50)</f>
        <v>0</v>
      </c>
      <c r="S49" s="128"/>
      <c r="T49" s="128"/>
      <c r="U49" s="128"/>
      <c r="V49" s="128"/>
      <c r="W49" s="146"/>
      <c r="X49" s="24"/>
      <c r="Y49" s="24"/>
      <c r="Z49" s="24"/>
      <c r="AA49" s="24"/>
      <c r="AB49" s="24"/>
      <c r="AC49" s="24"/>
      <c r="AD49" s="24"/>
      <c r="AE49" s="24"/>
      <c r="AF49" s="24"/>
      <c r="AG49" s="24"/>
      <c r="AH49" s="24"/>
    </row>
    <row r="50" spans="1:34" ht="23.45" customHeight="1" x14ac:dyDescent="0.2">
      <c r="A50" s="383" t="s">
        <v>173</v>
      </c>
      <c r="B50" s="383"/>
      <c r="C50" s="383"/>
      <c r="D50" s="383"/>
      <c r="E50" s="80">
        <f t="shared" si="1"/>
        <v>1</v>
      </c>
      <c r="F50" s="67">
        <v>0</v>
      </c>
      <c r="G50" s="67"/>
      <c r="H50" s="67">
        <v>0</v>
      </c>
      <c r="I50" s="67">
        <v>0</v>
      </c>
      <c r="J50" s="67">
        <v>0</v>
      </c>
      <c r="K50" s="67">
        <v>0</v>
      </c>
      <c r="L50" s="67">
        <v>1</v>
      </c>
      <c r="M50" s="67"/>
      <c r="N50" s="67">
        <v>0</v>
      </c>
      <c r="O50" s="67"/>
      <c r="P50" s="67">
        <v>0</v>
      </c>
      <c r="Q50" s="71"/>
      <c r="S50" s="150"/>
      <c r="T50" s="150"/>
      <c r="U50" s="150"/>
      <c r="V50" s="150"/>
      <c r="W50" s="146"/>
      <c r="X50" s="24"/>
      <c r="Y50" s="24"/>
      <c r="Z50" s="24"/>
      <c r="AA50" s="24"/>
      <c r="AB50" s="24"/>
      <c r="AC50" s="24"/>
      <c r="AD50" s="24"/>
      <c r="AE50" s="24"/>
      <c r="AF50" s="24"/>
      <c r="AG50" s="24"/>
      <c r="AH50" s="24"/>
    </row>
    <row r="51" spans="1:34" ht="23.45" customHeight="1" x14ac:dyDescent="0.2">
      <c r="A51" s="348" t="s">
        <v>424</v>
      </c>
      <c r="B51" s="348"/>
      <c r="C51" s="348"/>
      <c r="D51" s="348"/>
      <c r="E51" s="80">
        <f t="shared" si="1"/>
        <v>4</v>
      </c>
      <c r="F51" s="67">
        <f>SUM(F52:F52)</f>
        <v>0</v>
      </c>
      <c r="G51" s="67"/>
      <c r="H51" s="67">
        <f>SUM(H52:H52)</f>
        <v>0</v>
      </c>
      <c r="I51" s="67">
        <f>SUM(I52:I52)</f>
        <v>0</v>
      </c>
      <c r="J51" s="67">
        <f>SUM(J52:J52)</f>
        <v>0</v>
      </c>
      <c r="K51" s="67">
        <f>SUM(K52:K52)</f>
        <v>0</v>
      </c>
      <c r="L51" s="67">
        <f>SUM(L52:L52)</f>
        <v>0</v>
      </c>
      <c r="M51" s="67"/>
      <c r="N51" s="67">
        <f>SUM(N52:N52)</f>
        <v>4</v>
      </c>
      <c r="O51" s="67"/>
      <c r="P51" s="67">
        <f>SUM(P52:P52)</f>
        <v>0</v>
      </c>
      <c r="S51" s="155"/>
      <c r="T51" s="155"/>
      <c r="U51" s="155"/>
      <c r="V51" s="155"/>
      <c r="W51" s="146"/>
      <c r="X51" s="24"/>
      <c r="Y51" s="24"/>
      <c r="Z51" s="24"/>
      <c r="AA51" s="24"/>
      <c r="AB51" s="24"/>
      <c r="AC51" s="24"/>
      <c r="AD51" s="24"/>
      <c r="AE51" s="24"/>
      <c r="AF51" s="24"/>
      <c r="AG51" s="24"/>
      <c r="AH51" s="24"/>
    </row>
    <row r="52" spans="1:34" ht="23.45" customHeight="1" x14ac:dyDescent="0.2">
      <c r="A52" s="383" t="s">
        <v>173</v>
      </c>
      <c r="B52" s="383"/>
      <c r="C52" s="383"/>
      <c r="D52" s="383"/>
      <c r="E52" s="80">
        <f t="shared" si="1"/>
        <v>4</v>
      </c>
      <c r="F52" s="67">
        <v>0</v>
      </c>
      <c r="G52" s="67"/>
      <c r="H52" s="67">
        <v>0</v>
      </c>
      <c r="I52" s="67">
        <v>0</v>
      </c>
      <c r="J52" s="67">
        <v>0</v>
      </c>
      <c r="K52" s="67">
        <v>0</v>
      </c>
      <c r="L52" s="67">
        <v>0</v>
      </c>
      <c r="M52" s="67"/>
      <c r="N52" s="67">
        <v>4</v>
      </c>
      <c r="O52" s="67"/>
      <c r="P52" s="67">
        <v>0</v>
      </c>
      <c r="S52" s="150"/>
      <c r="T52" s="150"/>
      <c r="U52" s="150"/>
      <c r="V52" s="150"/>
      <c r="W52" s="146"/>
      <c r="X52" s="24"/>
      <c r="Y52" s="24"/>
      <c r="Z52" s="24"/>
      <c r="AA52" s="24"/>
      <c r="AB52" s="24"/>
      <c r="AC52" s="24"/>
      <c r="AD52" s="24"/>
      <c r="AE52" s="24"/>
      <c r="AF52" s="24"/>
      <c r="AG52" s="24"/>
      <c r="AH52" s="24"/>
    </row>
    <row r="53" spans="1:34" ht="23.45" customHeight="1" x14ac:dyDescent="0.2">
      <c r="A53" s="348" t="s">
        <v>425</v>
      </c>
      <c r="B53" s="348"/>
      <c r="C53" s="348"/>
      <c r="D53" s="348"/>
      <c r="E53" s="80">
        <f t="shared" si="1"/>
        <v>5</v>
      </c>
      <c r="F53" s="67">
        <f>SUM(F54:F54)</f>
        <v>0</v>
      </c>
      <c r="G53" s="67"/>
      <c r="H53" s="67">
        <f>SUM(H54:H54)</f>
        <v>0</v>
      </c>
      <c r="I53" s="67">
        <f>SUM(I54:I54)</f>
        <v>0</v>
      </c>
      <c r="J53" s="67">
        <f>SUM(J54:J54)</f>
        <v>0</v>
      </c>
      <c r="K53" s="67">
        <f>SUM(K54:K54)</f>
        <v>0</v>
      </c>
      <c r="L53" s="67">
        <f>SUM(L54:L54)</f>
        <v>1</v>
      </c>
      <c r="M53" s="67"/>
      <c r="N53" s="67">
        <f>SUM(N54:N54)</f>
        <v>4</v>
      </c>
      <c r="O53" s="67"/>
      <c r="P53" s="67">
        <f>SUM(P54:P54)</f>
        <v>0</v>
      </c>
      <c r="S53" s="155"/>
      <c r="T53" s="155"/>
      <c r="U53" s="155"/>
      <c r="V53" s="155"/>
      <c r="W53" s="146"/>
      <c r="X53" s="24"/>
      <c r="Y53" s="24"/>
      <c r="Z53" s="24"/>
      <c r="AA53" s="24"/>
      <c r="AB53" s="24"/>
      <c r="AC53" s="24"/>
      <c r="AD53" s="24"/>
      <c r="AE53" s="24"/>
      <c r="AF53" s="24"/>
      <c r="AG53" s="24"/>
      <c r="AH53" s="24"/>
    </row>
    <row r="54" spans="1:34" ht="23.45" customHeight="1" x14ac:dyDescent="0.2">
      <c r="A54" s="383" t="s">
        <v>173</v>
      </c>
      <c r="B54" s="383"/>
      <c r="C54" s="383"/>
      <c r="D54" s="383"/>
      <c r="E54" s="80">
        <f t="shared" si="1"/>
        <v>5</v>
      </c>
      <c r="F54" s="67">
        <v>0</v>
      </c>
      <c r="G54" s="67"/>
      <c r="H54" s="67">
        <v>0</v>
      </c>
      <c r="I54" s="67">
        <v>0</v>
      </c>
      <c r="J54" s="67">
        <v>0</v>
      </c>
      <c r="K54" s="67">
        <v>0</v>
      </c>
      <c r="L54" s="67">
        <v>1</v>
      </c>
      <c r="M54" s="67"/>
      <c r="N54" s="67">
        <v>4</v>
      </c>
      <c r="O54" s="67"/>
      <c r="P54" s="67">
        <v>0</v>
      </c>
      <c r="S54" s="150"/>
      <c r="T54" s="150"/>
      <c r="U54" s="150"/>
      <c r="V54" s="150"/>
      <c r="W54" s="146"/>
      <c r="X54" s="24"/>
      <c r="Y54" s="24"/>
      <c r="Z54" s="24"/>
      <c r="AA54" s="24"/>
      <c r="AB54" s="24"/>
      <c r="AC54" s="24"/>
      <c r="AD54" s="24"/>
      <c r="AE54" s="24"/>
      <c r="AF54" s="24"/>
      <c r="AG54" s="24"/>
      <c r="AH54" s="24"/>
    </row>
    <row r="55" spans="1:34" ht="23.45" customHeight="1" x14ac:dyDescent="0.2">
      <c r="A55" s="348" t="s">
        <v>426</v>
      </c>
      <c r="B55" s="348"/>
      <c r="C55" s="348"/>
      <c r="D55" s="348"/>
      <c r="E55" s="80">
        <f t="shared" si="1"/>
        <v>6</v>
      </c>
      <c r="F55" s="67">
        <f>SUM(F56:F57)</f>
        <v>1</v>
      </c>
      <c r="G55" s="67"/>
      <c r="H55" s="67">
        <f>SUM(H56:H57)</f>
        <v>0</v>
      </c>
      <c r="I55" s="67">
        <f>SUM(I56:I57)</f>
        <v>0</v>
      </c>
      <c r="J55" s="67">
        <f>SUM(J56:J57)</f>
        <v>0</v>
      </c>
      <c r="K55" s="67">
        <f>SUM(K56:K57)</f>
        <v>0</v>
      </c>
      <c r="L55" s="67">
        <f>SUM(L56:L57)</f>
        <v>0</v>
      </c>
      <c r="M55" s="67"/>
      <c r="N55" s="67">
        <f>SUM(N56:N57)</f>
        <v>5</v>
      </c>
      <c r="O55" s="67"/>
      <c r="P55" s="67">
        <f>SUM(P56:P57)</f>
        <v>0</v>
      </c>
      <c r="S55" s="155"/>
      <c r="T55" s="155"/>
      <c r="U55" s="155"/>
      <c r="V55" s="155"/>
      <c r="W55" s="146"/>
      <c r="X55" s="24"/>
      <c r="Y55" s="24"/>
      <c r="Z55" s="24"/>
      <c r="AA55" s="24"/>
      <c r="AB55" s="24"/>
      <c r="AC55" s="24"/>
      <c r="AD55" s="24"/>
      <c r="AE55" s="24"/>
      <c r="AF55" s="24"/>
      <c r="AG55" s="24"/>
      <c r="AH55" s="24"/>
    </row>
    <row r="56" spans="1:34" ht="23.45" customHeight="1" x14ac:dyDescent="0.2">
      <c r="A56" s="383" t="s">
        <v>173</v>
      </c>
      <c r="B56" s="383"/>
      <c r="C56" s="383"/>
      <c r="D56" s="383"/>
      <c r="E56" s="80">
        <f t="shared" si="1"/>
        <v>5</v>
      </c>
      <c r="F56" s="67">
        <v>0</v>
      </c>
      <c r="G56" s="67"/>
      <c r="H56" s="67">
        <v>0</v>
      </c>
      <c r="I56" s="67">
        <v>0</v>
      </c>
      <c r="J56" s="67">
        <v>0</v>
      </c>
      <c r="K56" s="67">
        <v>0</v>
      </c>
      <c r="L56" s="67">
        <v>0</v>
      </c>
      <c r="M56" s="67"/>
      <c r="N56" s="67">
        <v>5</v>
      </c>
      <c r="O56" s="67"/>
      <c r="P56" s="67">
        <v>0</v>
      </c>
      <c r="S56" s="150"/>
      <c r="T56" s="150"/>
      <c r="U56" s="150"/>
      <c r="V56" s="150"/>
      <c r="W56" s="146"/>
      <c r="X56" s="24"/>
      <c r="Y56" s="24"/>
      <c r="Z56" s="24"/>
      <c r="AA56" s="24"/>
      <c r="AB56" s="24"/>
      <c r="AC56" s="24"/>
      <c r="AD56" s="24"/>
      <c r="AE56" s="24"/>
      <c r="AF56" s="24"/>
      <c r="AG56" s="24"/>
      <c r="AH56" s="24"/>
    </row>
    <row r="57" spans="1:34" ht="22.5" customHeight="1" x14ac:dyDescent="0.2">
      <c r="A57" s="396" t="s">
        <v>224</v>
      </c>
      <c r="B57" s="396"/>
      <c r="C57" s="396"/>
      <c r="D57" s="396"/>
      <c r="E57" s="80">
        <f t="shared" si="1"/>
        <v>1</v>
      </c>
      <c r="F57" s="67">
        <v>1</v>
      </c>
      <c r="G57" s="67"/>
      <c r="H57" s="67">
        <v>0</v>
      </c>
      <c r="I57" s="67">
        <v>0</v>
      </c>
      <c r="J57" s="67">
        <v>0</v>
      </c>
      <c r="K57" s="67">
        <v>0</v>
      </c>
      <c r="L57" s="67">
        <v>0</v>
      </c>
      <c r="M57" s="67"/>
      <c r="N57" s="67">
        <v>0</v>
      </c>
      <c r="O57" s="67"/>
      <c r="P57" s="67">
        <v>0</v>
      </c>
      <c r="S57" s="153"/>
      <c r="T57" s="153"/>
      <c r="U57" s="153"/>
      <c r="V57" s="153"/>
      <c r="W57" s="146"/>
      <c r="X57" s="24"/>
      <c r="Y57" s="24"/>
      <c r="Z57" s="24"/>
      <c r="AA57" s="24"/>
      <c r="AB57" s="24"/>
      <c r="AC57" s="24"/>
      <c r="AD57" s="24"/>
      <c r="AE57" s="24"/>
      <c r="AF57" s="24"/>
      <c r="AG57" s="24"/>
      <c r="AH57" s="24"/>
    </row>
    <row r="58" spans="1:34" ht="23.45" customHeight="1" x14ac:dyDescent="0.2">
      <c r="A58" s="348" t="s">
        <v>427</v>
      </c>
      <c r="B58" s="348"/>
      <c r="C58" s="348"/>
      <c r="D58" s="348"/>
      <c r="E58" s="80">
        <f t="shared" si="1"/>
        <v>4</v>
      </c>
      <c r="F58" s="67">
        <f>SUM(F59:F59)</f>
        <v>0</v>
      </c>
      <c r="G58" s="67"/>
      <c r="H58" s="67">
        <f>SUM(H59:H59)</f>
        <v>0</v>
      </c>
      <c r="I58" s="67">
        <f>SUM(I59:I59)</f>
        <v>0</v>
      </c>
      <c r="J58" s="67">
        <f>SUM(J59:J59)</f>
        <v>0</v>
      </c>
      <c r="K58" s="67">
        <f>SUM(K59:K59)</f>
        <v>0</v>
      </c>
      <c r="L58" s="67">
        <f>SUM(L59:L59)</f>
        <v>1</v>
      </c>
      <c r="M58" s="67"/>
      <c r="N58" s="67">
        <f>SUM(N59:N59)</f>
        <v>3</v>
      </c>
      <c r="O58" s="67"/>
      <c r="P58" s="67">
        <f>SUM(P59:P59)</f>
        <v>0</v>
      </c>
      <c r="S58" s="155"/>
      <c r="T58" s="155"/>
      <c r="U58" s="155"/>
      <c r="V58" s="155"/>
      <c r="W58" s="146"/>
      <c r="X58" s="24"/>
      <c r="Y58" s="24"/>
      <c r="Z58" s="24"/>
      <c r="AA58" s="24"/>
      <c r="AB58" s="24"/>
      <c r="AC58" s="24"/>
      <c r="AD58" s="24"/>
      <c r="AE58" s="24"/>
      <c r="AF58" s="24"/>
      <c r="AG58" s="24"/>
      <c r="AH58" s="24"/>
    </row>
    <row r="59" spans="1:34" ht="23.45" customHeight="1" x14ac:dyDescent="0.2">
      <c r="A59" s="383" t="s">
        <v>173</v>
      </c>
      <c r="B59" s="383"/>
      <c r="C59" s="383"/>
      <c r="D59" s="383"/>
      <c r="E59" s="80">
        <f t="shared" si="1"/>
        <v>4</v>
      </c>
      <c r="F59" s="67">
        <v>0</v>
      </c>
      <c r="G59" s="67"/>
      <c r="H59" s="67">
        <v>0</v>
      </c>
      <c r="I59" s="67">
        <v>0</v>
      </c>
      <c r="J59" s="67">
        <v>0</v>
      </c>
      <c r="K59" s="67">
        <v>0</v>
      </c>
      <c r="L59" s="67">
        <v>1</v>
      </c>
      <c r="M59" s="67"/>
      <c r="N59" s="67">
        <v>3</v>
      </c>
      <c r="O59" s="67"/>
      <c r="P59" s="67">
        <v>0</v>
      </c>
      <c r="S59" s="150"/>
      <c r="T59" s="150"/>
      <c r="U59" s="150"/>
      <c r="V59" s="150"/>
      <c r="W59" s="146"/>
      <c r="X59" s="24"/>
      <c r="Y59" s="24"/>
      <c r="Z59" s="24"/>
      <c r="AA59" s="24"/>
      <c r="AB59" s="24"/>
      <c r="AC59" s="24"/>
      <c r="AD59" s="24"/>
      <c r="AE59" s="24"/>
      <c r="AF59" s="24"/>
      <c r="AG59" s="24"/>
      <c r="AH59" s="24"/>
    </row>
    <row r="60" spans="1:34" ht="23.45" customHeight="1" x14ac:dyDescent="0.2">
      <c r="A60" s="348" t="s">
        <v>428</v>
      </c>
      <c r="B60" s="348"/>
      <c r="C60" s="348"/>
      <c r="D60" s="348"/>
      <c r="E60" s="80">
        <f t="shared" ref="E60:E83" si="2">SUM(F60:P60)</f>
        <v>20</v>
      </c>
      <c r="F60" s="67">
        <f>SUM(F61:F62)</f>
        <v>0</v>
      </c>
      <c r="G60" s="67"/>
      <c r="H60" s="67">
        <f>SUM(H61:H62)</f>
        <v>1</v>
      </c>
      <c r="I60" s="67">
        <f>SUM(I61:I62)</f>
        <v>0</v>
      </c>
      <c r="J60" s="67">
        <f>SUM(J61:J62)</f>
        <v>0</v>
      </c>
      <c r="K60" s="67">
        <f>SUM(K61:K62)</f>
        <v>0</v>
      </c>
      <c r="L60" s="67">
        <f>SUM(L61:L62)</f>
        <v>10</v>
      </c>
      <c r="M60" s="67"/>
      <c r="N60" s="67">
        <f>SUM(N61:N62)</f>
        <v>9</v>
      </c>
      <c r="O60" s="67"/>
      <c r="P60" s="67">
        <f>SUM(P61:P62)</f>
        <v>0</v>
      </c>
      <c r="S60" s="155"/>
      <c r="T60" s="155"/>
      <c r="U60" s="155"/>
      <c r="V60" s="155"/>
      <c r="W60" s="146"/>
      <c r="X60" s="24"/>
      <c r="Y60" s="24"/>
      <c r="Z60" s="24"/>
      <c r="AA60" s="24"/>
      <c r="AB60" s="24"/>
      <c r="AC60" s="24"/>
      <c r="AD60" s="24"/>
      <c r="AE60" s="24"/>
      <c r="AF60" s="24"/>
      <c r="AG60" s="24"/>
      <c r="AH60" s="24"/>
    </row>
    <row r="61" spans="1:34" ht="23.45" customHeight="1" x14ac:dyDescent="0.2">
      <c r="A61" s="383" t="s">
        <v>173</v>
      </c>
      <c r="B61" s="383"/>
      <c r="C61" s="383"/>
      <c r="D61" s="383"/>
      <c r="E61" s="80">
        <f t="shared" si="2"/>
        <v>19</v>
      </c>
      <c r="F61" s="67">
        <v>0</v>
      </c>
      <c r="G61" s="67"/>
      <c r="H61" s="67">
        <v>1</v>
      </c>
      <c r="I61" s="67">
        <v>0</v>
      </c>
      <c r="J61" s="67">
        <v>0</v>
      </c>
      <c r="K61" s="67">
        <v>0</v>
      </c>
      <c r="L61" s="67">
        <v>9</v>
      </c>
      <c r="M61" s="67"/>
      <c r="N61" s="67">
        <v>9</v>
      </c>
      <c r="O61" s="67"/>
      <c r="P61" s="67">
        <v>0</v>
      </c>
      <c r="S61" s="150"/>
      <c r="T61" s="150"/>
      <c r="U61" s="150"/>
      <c r="V61" s="150"/>
      <c r="W61" s="146"/>
      <c r="X61" s="24"/>
      <c r="Y61" s="24"/>
      <c r="Z61" s="24"/>
      <c r="AA61" s="24"/>
      <c r="AB61" s="24"/>
      <c r="AC61" s="24"/>
      <c r="AD61" s="24"/>
      <c r="AE61" s="24"/>
      <c r="AF61" s="24"/>
      <c r="AG61" s="24"/>
      <c r="AH61" s="24"/>
    </row>
    <row r="62" spans="1:34" ht="22.5" customHeight="1" x14ac:dyDescent="0.2">
      <c r="A62" s="396" t="s">
        <v>224</v>
      </c>
      <c r="B62" s="396"/>
      <c r="C62" s="396"/>
      <c r="D62" s="396"/>
      <c r="E62" s="80">
        <f t="shared" si="2"/>
        <v>1</v>
      </c>
      <c r="F62" s="67">
        <v>0</v>
      </c>
      <c r="G62" s="67"/>
      <c r="H62" s="67">
        <v>0</v>
      </c>
      <c r="I62" s="67">
        <v>0</v>
      </c>
      <c r="J62" s="67">
        <v>0</v>
      </c>
      <c r="K62" s="67">
        <v>0</v>
      </c>
      <c r="L62" s="67">
        <v>1</v>
      </c>
      <c r="M62" s="67"/>
      <c r="N62" s="67">
        <v>0</v>
      </c>
      <c r="O62" s="67"/>
      <c r="P62" s="67">
        <v>0</v>
      </c>
      <c r="S62" s="153"/>
      <c r="T62" s="153"/>
      <c r="U62" s="153"/>
      <c r="V62" s="153"/>
      <c r="W62" s="146"/>
      <c r="X62" s="24"/>
      <c r="Y62" s="24"/>
      <c r="Z62" s="24"/>
      <c r="AA62" s="24"/>
      <c r="AB62" s="24"/>
      <c r="AC62" s="24"/>
      <c r="AD62" s="24"/>
      <c r="AE62" s="24"/>
      <c r="AF62" s="24"/>
      <c r="AG62" s="24"/>
      <c r="AH62" s="24"/>
    </row>
    <row r="63" spans="1:34" ht="23.45" customHeight="1" x14ac:dyDescent="0.2">
      <c r="A63" s="348" t="s">
        <v>429</v>
      </c>
      <c r="B63" s="348"/>
      <c r="C63" s="348"/>
      <c r="D63" s="348"/>
      <c r="E63" s="80">
        <f t="shared" si="2"/>
        <v>6</v>
      </c>
      <c r="F63" s="67">
        <f>SUM(F64:F64)</f>
        <v>0</v>
      </c>
      <c r="G63" s="67"/>
      <c r="H63" s="67">
        <f>SUM(H64:H64)</f>
        <v>0</v>
      </c>
      <c r="I63" s="67">
        <f>SUM(I64:I64)</f>
        <v>0</v>
      </c>
      <c r="J63" s="67">
        <f>SUM(J64:J64)</f>
        <v>0</v>
      </c>
      <c r="K63" s="67">
        <f>SUM(K64:K64)</f>
        <v>0</v>
      </c>
      <c r="L63" s="67">
        <f>SUM(L64:L64)</f>
        <v>1</v>
      </c>
      <c r="M63" s="67"/>
      <c r="N63" s="67">
        <f>SUM(N64:N64)</f>
        <v>5</v>
      </c>
      <c r="O63" s="67"/>
      <c r="P63" s="67">
        <f>SUM(P64:P64)</f>
        <v>0</v>
      </c>
      <c r="S63" s="155"/>
      <c r="T63" s="155"/>
      <c r="U63" s="155"/>
      <c r="V63" s="155"/>
      <c r="W63" s="146"/>
      <c r="X63" s="24"/>
      <c r="Y63" s="24"/>
      <c r="Z63" s="24"/>
      <c r="AA63" s="24"/>
      <c r="AB63" s="24"/>
      <c r="AC63" s="24"/>
      <c r="AD63" s="24"/>
      <c r="AE63" s="24"/>
      <c r="AF63" s="24"/>
      <c r="AG63" s="24"/>
      <c r="AH63" s="24"/>
    </row>
    <row r="64" spans="1:34" ht="23.45" customHeight="1" x14ac:dyDescent="0.2">
      <c r="A64" s="383" t="s">
        <v>173</v>
      </c>
      <c r="B64" s="383"/>
      <c r="C64" s="383"/>
      <c r="D64" s="383"/>
      <c r="E64" s="80">
        <f t="shared" si="2"/>
        <v>6</v>
      </c>
      <c r="F64" s="67">
        <v>0</v>
      </c>
      <c r="G64" s="67"/>
      <c r="H64" s="67">
        <v>0</v>
      </c>
      <c r="I64" s="67">
        <v>0</v>
      </c>
      <c r="J64" s="67">
        <v>0</v>
      </c>
      <c r="K64" s="67">
        <v>0</v>
      </c>
      <c r="L64" s="67">
        <v>1</v>
      </c>
      <c r="M64" s="67"/>
      <c r="N64" s="67">
        <v>5</v>
      </c>
      <c r="O64" s="67"/>
      <c r="P64" s="67">
        <v>0</v>
      </c>
      <c r="V64" s="150"/>
      <c r="W64" s="146"/>
      <c r="X64" s="24"/>
      <c r="Y64" s="24"/>
      <c r="Z64" s="24"/>
      <c r="AA64" s="24"/>
      <c r="AB64" s="24"/>
      <c r="AC64" s="24"/>
      <c r="AD64" s="24"/>
      <c r="AE64" s="24"/>
      <c r="AF64" s="24"/>
      <c r="AG64" s="24"/>
      <c r="AH64" s="24"/>
    </row>
    <row r="65" spans="1:34" ht="23.45" customHeight="1" x14ac:dyDescent="0.2">
      <c r="A65" s="400" t="s">
        <v>430</v>
      </c>
      <c r="B65" s="400"/>
      <c r="C65" s="400"/>
      <c r="D65" s="400"/>
      <c r="E65" s="80">
        <f t="shared" si="2"/>
        <v>3</v>
      </c>
      <c r="F65" s="67">
        <f>SUM(F66:F66)</f>
        <v>1</v>
      </c>
      <c r="G65" s="67"/>
      <c r="H65" s="67">
        <f>SUM(H66:H66)</f>
        <v>0</v>
      </c>
      <c r="I65" s="67">
        <f>SUM(I66:I66)</f>
        <v>0</v>
      </c>
      <c r="J65" s="67">
        <f>SUM(J66:J66)</f>
        <v>0</v>
      </c>
      <c r="K65" s="67">
        <f>SUM(K66:K66)</f>
        <v>0</v>
      </c>
      <c r="L65" s="67">
        <f>SUM(L66:L66)</f>
        <v>1</v>
      </c>
      <c r="M65" s="67"/>
      <c r="N65" s="67">
        <f>SUM(N66:N66)</f>
        <v>1</v>
      </c>
      <c r="O65" s="67"/>
      <c r="P65" s="67">
        <f>SUM(P66:P66)</f>
        <v>0</v>
      </c>
      <c r="S65" s="153"/>
      <c r="T65" s="153"/>
      <c r="U65" s="153"/>
      <c r="V65" s="153"/>
      <c r="W65" s="146"/>
      <c r="X65" s="24"/>
      <c r="Y65" s="24"/>
      <c r="Z65" s="24"/>
      <c r="AA65" s="24"/>
      <c r="AB65" s="24"/>
      <c r="AC65" s="24"/>
      <c r="AD65" s="24"/>
      <c r="AE65" s="24"/>
      <c r="AF65" s="24"/>
      <c r="AG65" s="24"/>
      <c r="AH65" s="24"/>
    </row>
    <row r="66" spans="1:34" ht="23.45" customHeight="1" x14ac:dyDescent="0.2">
      <c r="A66" s="383" t="s">
        <v>173</v>
      </c>
      <c r="B66" s="383"/>
      <c r="C66" s="383"/>
      <c r="D66" s="383"/>
      <c r="E66" s="80">
        <f t="shared" si="2"/>
        <v>3</v>
      </c>
      <c r="F66" s="67">
        <v>1</v>
      </c>
      <c r="G66" s="67"/>
      <c r="H66" s="67">
        <v>0</v>
      </c>
      <c r="I66" s="67">
        <v>0</v>
      </c>
      <c r="J66" s="67">
        <v>0</v>
      </c>
      <c r="K66" s="67">
        <v>0</v>
      </c>
      <c r="L66" s="67">
        <v>1</v>
      </c>
      <c r="M66" s="67"/>
      <c r="N66" s="67">
        <v>1</v>
      </c>
      <c r="O66" s="67"/>
      <c r="P66" s="67">
        <v>0</v>
      </c>
      <c r="S66" s="150"/>
      <c r="T66" s="150"/>
      <c r="U66" s="150"/>
      <c r="V66" s="150"/>
      <c r="W66" s="146"/>
      <c r="X66" s="24"/>
      <c r="Y66" s="24"/>
      <c r="Z66" s="24"/>
      <c r="AA66" s="24"/>
      <c r="AB66" s="24"/>
      <c r="AC66" s="24"/>
      <c r="AD66" s="24"/>
      <c r="AE66" s="24"/>
      <c r="AF66" s="24"/>
      <c r="AG66" s="24"/>
      <c r="AH66" s="24"/>
    </row>
    <row r="67" spans="1:34" ht="23.45" customHeight="1" x14ac:dyDescent="0.2">
      <c r="A67" s="348" t="s">
        <v>431</v>
      </c>
      <c r="B67" s="348"/>
      <c r="C67" s="348"/>
      <c r="D67" s="348"/>
      <c r="E67" s="80">
        <f t="shared" si="2"/>
        <v>7</v>
      </c>
      <c r="F67" s="67">
        <f>SUM(F68:F68)</f>
        <v>0</v>
      </c>
      <c r="G67" s="67"/>
      <c r="H67" s="67">
        <f>SUM(H68:H68)</f>
        <v>1</v>
      </c>
      <c r="I67" s="67">
        <f>SUM(I68:I68)</f>
        <v>0</v>
      </c>
      <c r="J67" s="67">
        <f>SUM(J68:J68)</f>
        <v>0</v>
      </c>
      <c r="K67" s="67">
        <f>SUM(K68:K68)</f>
        <v>0</v>
      </c>
      <c r="L67" s="67">
        <f>SUM(L68:L68)</f>
        <v>4</v>
      </c>
      <c r="M67" s="67"/>
      <c r="N67" s="67">
        <f>SUM(N68:N68)</f>
        <v>2</v>
      </c>
      <c r="O67" s="67"/>
      <c r="P67" s="67">
        <f>SUM(P68:P68)</f>
        <v>0</v>
      </c>
      <c r="S67" s="155"/>
      <c r="T67" s="155"/>
      <c r="U67" s="155"/>
      <c r="V67" s="155"/>
      <c r="W67" s="146"/>
      <c r="X67" s="24"/>
      <c r="Y67" s="24"/>
      <c r="Z67" s="24"/>
      <c r="AA67" s="24"/>
      <c r="AB67" s="24"/>
      <c r="AC67" s="24"/>
      <c r="AD67" s="24"/>
      <c r="AE67" s="24"/>
      <c r="AF67" s="24"/>
      <c r="AG67" s="24"/>
      <c r="AH67" s="24"/>
    </row>
    <row r="68" spans="1:34" ht="23.45" customHeight="1" x14ac:dyDescent="0.2">
      <c r="A68" s="383" t="s">
        <v>173</v>
      </c>
      <c r="B68" s="383"/>
      <c r="C68" s="383"/>
      <c r="D68" s="383"/>
      <c r="E68" s="80">
        <f t="shared" si="2"/>
        <v>7</v>
      </c>
      <c r="F68" s="67">
        <v>0</v>
      </c>
      <c r="G68" s="67"/>
      <c r="H68" s="67">
        <v>1</v>
      </c>
      <c r="I68" s="67">
        <v>0</v>
      </c>
      <c r="J68" s="67">
        <v>0</v>
      </c>
      <c r="K68" s="67">
        <v>0</v>
      </c>
      <c r="L68" s="67">
        <v>4</v>
      </c>
      <c r="M68" s="67"/>
      <c r="N68" s="67">
        <v>2</v>
      </c>
      <c r="O68" s="67"/>
      <c r="P68" s="67">
        <v>0</v>
      </c>
      <c r="S68" s="150"/>
      <c r="T68" s="150"/>
      <c r="U68" s="150"/>
      <c r="V68" s="150"/>
      <c r="W68" s="146"/>
      <c r="X68" s="24"/>
      <c r="Y68" s="24"/>
      <c r="Z68" s="24"/>
      <c r="AA68" s="24"/>
      <c r="AB68" s="24"/>
      <c r="AC68" s="24"/>
      <c r="AD68" s="24"/>
      <c r="AE68" s="24"/>
      <c r="AF68" s="24"/>
      <c r="AG68" s="24"/>
      <c r="AH68" s="24"/>
    </row>
    <row r="69" spans="1:34" ht="23.45" customHeight="1" x14ac:dyDescent="0.2">
      <c r="A69" s="348" t="s">
        <v>432</v>
      </c>
      <c r="B69" s="348"/>
      <c r="C69" s="348"/>
      <c r="D69" s="348"/>
      <c r="E69" s="80">
        <f t="shared" si="2"/>
        <v>11</v>
      </c>
      <c r="F69" s="67">
        <f>SUM(F70:F71)</f>
        <v>1</v>
      </c>
      <c r="G69" s="157" t="s">
        <v>156</v>
      </c>
      <c r="H69" s="67">
        <f>SUM(H70:H71)</f>
        <v>2</v>
      </c>
      <c r="I69" s="67">
        <f>SUM(I70:I71)</f>
        <v>0</v>
      </c>
      <c r="J69" s="67">
        <f>SUM(J70:J71)</f>
        <v>2</v>
      </c>
      <c r="K69" s="67">
        <f>SUM(K70:K71)</f>
        <v>0</v>
      </c>
      <c r="L69" s="67">
        <f>SUM(L70:L71)</f>
        <v>1</v>
      </c>
      <c r="M69" s="67"/>
      <c r="N69" s="67">
        <f>SUM(N70:N71)</f>
        <v>5</v>
      </c>
      <c r="O69" s="67"/>
      <c r="P69" s="67">
        <f>SUM(P70:P71)</f>
        <v>0</v>
      </c>
      <c r="S69" s="155"/>
      <c r="T69" s="155"/>
      <c r="U69" s="155"/>
      <c r="V69" s="155"/>
      <c r="W69" s="146"/>
      <c r="X69" s="24"/>
      <c r="Y69" s="158"/>
      <c r="Z69" s="24"/>
      <c r="AA69" s="24"/>
      <c r="AB69" s="24"/>
      <c r="AC69" s="24"/>
      <c r="AD69" s="24"/>
      <c r="AE69" s="24"/>
      <c r="AF69" s="24"/>
      <c r="AG69" s="24"/>
      <c r="AH69" s="24"/>
    </row>
    <row r="70" spans="1:34" ht="23.45" customHeight="1" x14ac:dyDescent="0.2">
      <c r="A70" s="383" t="s">
        <v>173</v>
      </c>
      <c r="B70" s="383"/>
      <c r="C70" s="383"/>
      <c r="D70" s="383"/>
      <c r="E70" s="80">
        <f t="shared" si="2"/>
        <v>10</v>
      </c>
      <c r="F70" s="67">
        <v>1</v>
      </c>
      <c r="G70" s="67"/>
      <c r="H70" s="67">
        <v>2</v>
      </c>
      <c r="I70" s="67">
        <v>0</v>
      </c>
      <c r="J70" s="67">
        <v>1</v>
      </c>
      <c r="K70" s="67">
        <v>0</v>
      </c>
      <c r="L70" s="67">
        <v>1</v>
      </c>
      <c r="M70" s="67"/>
      <c r="N70" s="67">
        <v>5</v>
      </c>
      <c r="O70" s="67"/>
      <c r="P70" s="67">
        <v>0</v>
      </c>
      <c r="S70" s="150"/>
      <c r="T70" s="150"/>
      <c r="U70" s="150"/>
      <c r="V70" s="150"/>
      <c r="W70" s="146"/>
      <c r="X70" s="24"/>
      <c r="Y70" s="24"/>
      <c r="Z70" s="24"/>
      <c r="AA70" s="24"/>
      <c r="AB70" s="24"/>
      <c r="AC70" s="24"/>
      <c r="AD70" s="24"/>
      <c r="AE70" s="24"/>
      <c r="AF70" s="24"/>
      <c r="AG70" s="24"/>
      <c r="AH70" s="24"/>
    </row>
    <row r="71" spans="1:34" ht="22.5" customHeight="1" x14ac:dyDescent="0.2">
      <c r="A71" s="396" t="s">
        <v>224</v>
      </c>
      <c r="B71" s="396"/>
      <c r="C71" s="396"/>
      <c r="D71" s="396"/>
      <c r="E71" s="80">
        <f t="shared" si="2"/>
        <v>1</v>
      </c>
      <c r="F71" s="67">
        <v>0</v>
      </c>
      <c r="G71" s="67"/>
      <c r="H71" s="67">
        <v>0</v>
      </c>
      <c r="I71" s="67">
        <v>0</v>
      </c>
      <c r="J71" s="67">
        <v>1</v>
      </c>
      <c r="K71" s="67">
        <v>0</v>
      </c>
      <c r="L71" s="67">
        <v>0</v>
      </c>
      <c r="M71" s="67"/>
      <c r="N71" s="67">
        <v>0</v>
      </c>
      <c r="O71" s="67"/>
      <c r="P71" s="67">
        <v>0</v>
      </c>
      <c r="S71" s="153"/>
      <c r="T71" s="153"/>
      <c r="U71" s="153"/>
      <c r="V71" s="153"/>
      <c r="W71" s="146"/>
      <c r="X71" s="24"/>
      <c r="Y71" s="24"/>
      <c r="Z71" s="24"/>
      <c r="AA71" s="24"/>
      <c r="AB71" s="24"/>
      <c r="AC71" s="24"/>
      <c r="AD71" s="24"/>
      <c r="AE71" s="24"/>
      <c r="AF71" s="24"/>
      <c r="AG71" s="24"/>
      <c r="AH71" s="24"/>
    </row>
    <row r="72" spans="1:34" ht="23.45" customHeight="1" x14ac:dyDescent="0.2">
      <c r="A72" s="348" t="s">
        <v>433</v>
      </c>
      <c r="B72" s="348"/>
      <c r="C72" s="348"/>
      <c r="D72" s="348"/>
      <c r="E72" s="80">
        <f t="shared" si="2"/>
        <v>5</v>
      </c>
      <c r="F72" s="67">
        <f>SUM(F73:F73)</f>
        <v>0</v>
      </c>
      <c r="G72" s="67"/>
      <c r="H72" s="67">
        <f>SUM(H73:H73)</f>
        <v>0</v>
      </c>
      <c r="I72" s="67">
        <f>SUM(I73:I73)</f>
        <v>0</v>
      </c>
      <c r="J72" s="67">
        <f>SUM(J73:J73)</f>
        <v>0</v>
      </c>
      <c r="K72" s="67">
        <f>SUM(K73:K73)</f>
        <v>0</v>
      </c>
      <c r="L72" s="67">
        <f>SUM(L73:L73)</f>
        <v>2</v>
      </c>
      <c r="M72" s="67"/>
      <c r="N72" s="67">
        <f>SUM(N73:N73)</f>
        <v>3</v>
      </c>
      <c r="O72" s="67"/>
      <c r="P72" s="67">
        <f>SUM(P73:P73)</f>
        <v>0</v>
      </c>
      <c r="S72" s="155"/>
      <c r="T72" s="155"/>
      <c r="U72" s="155"/>
      <c r="V72" s="155"/>
      <c r="W72" s="146"/>
      <c r="X72" s="24"/>
      <c r="Y72" s="24"/>
      <c r="Z72" s="24"/>
      <c r="AA72" s="24"/>
      <c r="AB72" s="24"/>
      <c r="AC72" s="24"/>
      <c r="AD72" s="24"/>
      <c r="AE72" s="24"/>
      <c r="AF72" s="24"/>
      <c r="AG72" s="24"/>
      <c r="AH72" s="24"/>
    </row>
    <row r="73" spans="1:34" ht="23.45" customHeight="1" x14ac:dyDescent="0.2">
      <c r="A73" s="383" t="s">
        <v>173</v>
      </c>
      <c r="B73" s="383"/>
      <c r="C73" s="383"/>
      <c r="D73" s="383"/>
      <c r="E73" s="80">
        <f t="shared" si="2"/>
        <v>5</v>
      </c>
      <c r="F73" s="67">
        <v>0</v>
      </c>
      <c r="G73" s="67"/>
      <c r="H73" s="67">
        <v>0</v>
      </c>
      <c r="I73" s="67">
        <v>0</v>
      </c>
      <c r="J73" s="67">
        <v>0</v>
      </c>
      <c r="K73" s="67">
        <v>0</v>
      </c>
      <c r="L73" s="67">
        <v>2</v>
      </c>
      <c r="M73" s="67"/>
      <c r="N73" s="67">
        <v>3</v>
      </c>
      <c r="O73" s="67"/>
      <c r="P73" s="67">
        <v>0</v>
      </c>
      <c r="S73" s="150"/>
      <c r="T73" s="150"/>
      <c r="U73" s="150"/>
      <c r="V73" s="150"/>
      <c r="W73" s="146"/>
      <c r="X73" s="24"/>
      <c r="Y73" s="24"/>
      <c r="Z73" s="24"/>
      <c r="AA73" s="24"/>
      <c r="AB73" s="24"/>
      <c r="AC73" s="24"/>
      <c r="AD73" s="24"/>
      <c r="AE73" s="24"/>
      <c r="AF73" s="24"/>
      <c r="AG73" s="24"/>
      <c r="AH73" s="24"/>
    </row>
    <row r="74" spans="1:34" ht="23.45" customHeight="1" x14ac:dyDescent="0.2">
      <c r="A74" s="348" t="s">
        <v>434</v>
      </c>
      <c r="B74" s="348"/>
      <c r="C74" s="348"/>
      <c r="D74" s="348"/>
      <c r="E74" s="80">
        <f t="shared" si="2"/>
        <v>3</v>
      </c>
      <c r="F74" s="67">
        <f>SUM(F75:F75)</f>
        <v>0</v>
      </c>
      <c r="G74" s="67"/>
      <c r="H74" s="67">
        <f>SUM(H75:H75)</f>
        <v>0</v>
      </c>
      <c r="I74" s="67">
        <f>SUM(I75:I75)</f>
        <v>0</v>
      </c>
      <c r="J74" s="67">
        <f>SUM(J75:J75)</f>
        <v>0</v>
      </c>
      <c r="K74" s="67">
        <f>SUM(K75:K75)</f>
        <v>0</v>
      </c>
      <c r="L74" s="67">
        <f>SUM(L75:L75)</f>
        <v>1</v>
      </c>
      <c r="M74" s="67"/>
      <c r="N74" s="67">
        <f>SUM(N75:N75)</f>
        <v>2</v>
      </c>
      <c r="O74" s="67"/>
      <c r="P74" s="67">
        <f>SUM(P75:P75)</f>
        <v>0</v>
      </c>
      <c r="S74" s="155"/>
      <c r="T74" s="155"/>
      <c r="U74" s="155"/>
      <c r="V74" s="155"/>
      <c r="W74" s="146"/>
      <c r="X74" s="24"/>
      <c r="Y74" s="24"/>
      <c r="Z74" s="24"/>
      <c r="AA74" s="24"/>
      <c r="AB74" s="24"/>
      <c r="AC74" s="24"/>
      <c r="AD74" s="24"/>
      <c r="AE74" s="24"/>
      <c r="AF74" s="24"/>
      <c r="AG74" s="24"/>
      <c r="AH74" s="24"/>
    </row>
    <row r="75" spans="1:34" ht="23.45" customHeight="1" x14ac:dyDescent="0.2">
      <c r="A75" s="383" t="s">
        <v>173</v>
      </c>
      <c r="B75" s="383"/>
      <c r="C75" s="383"/>
      <c r="D75" s="383"/>
      <c r="E75" s="80">
        <f t="shared" si="2"/>
        <v>3</v>
      </c>
      <c r="F75" s="67">
        <v>0</v>
      </c>
      <c r="G75" s="67"/>
      <c r="H75" s="67">
        <v>0</v>
      </c>
      <c r="I75" s="67">
        <v>0</v>
      </c>
      <c r="J75" s="67">
        <v>0</v>
      </c>
      <c r="K75" s="67">
        <v>0</v>
      </c>
      <c r="L75" s="67">
        <v>1</v>
      </c>
      <c r="M75" s="67"/>
      <c r="N75" s="67">
        <v>2</v>
      </c>
      <c r="O75" s="67"/>
      <c r="P75" s="67">
        <v>0</v>
      </c>
      <c r="S75" s="150"/>
      <c r="T75" s="150"/>
      <c r="U75" s="150"/>
      <c r="V75" s="150"/>
      <c r="W75" s="146"/>
      <c r="X75" s="24"/>
      <c r="Y75" s="24"/>
      <c r="Z75" s="24"/>
      <c r="AA75" s="24"/>
      <c r="AB75" s="24"/>
      <c r="AC75" s="24"/>
      <c r="AD75" s="24"/>
      <c r="AE75" s="24"/>
      <c r="AF75" s="24"/>
      <c r="AG75" s="24"/>
      <c r="AH75" s="24"/>
    </row>
    <row r="76" spans="1:34" ht="23.45" customHeight="1" x14ac:dyDescent="0.2">
      <c r="A76" s="348" t="s">
        <v>435</v>
      </c>
      <c r="B76" s="348"/>
      <c r="C76" s="348"/>
      <c r="D76" s="348"/>
      <c r="E76" s="80">
        <f t="shared" si="2"/>
        <v>8</v>
      </c>
      <c r="F76" s="67">
        <f>SUM(F77:F77)</f>
        <v>1</v>
      </c>
      <c r="G76" s="67"/>
      <c r="H76" s="67">
        <f>SUM(H77:H77)</f>
        <v>1</v>
      </c>
      <c r="I76" s="67">
        <f>SUM(I77:I77)</f>
        <v>0</v>
      </c>
      <c r="J76" s="67">
        <f>SUM(J77:J77)</f>
        <v>0</v>
      </c>
      <c r="K76" s="67">
        <f>SUM(K77:K77)</f>
        <v>0</v>
      </c>
      <c r="L76" s="67">
        <f>SUM(L77:L77)</f>
        <v>4</v>
      </c>
      <c r="M76" s="67"/>
      <c r="N76" s="67">
        <f>SUM(N77:N77)</f>
        <v>2</v>
      </c>
      <c r="O76" s="67"/>
      <c r="P76" s="67">
        <f>SUM(P77:P77)</f>
        <v>0</v>
      </c>
      <c r="S76" s="155"/>
      <c r="T76" s="155"/>
      <c r="U76" s="155"/>
      <c r="V76" s="155"/>
      <c r="W76" s="146"/>
      <c r="X76" s="24"/>
      <c r="Y76" s="24"/>
      <c r="Z76" s="24"/>
      <c r="AA76" s="24"/>
      <c r="AB76" s="24"/>
      <c r="AC76" s="24"/>
      <c r="AD76" s="24"/>
      <c r="AE76" s="24"/>
      <c r="AF76" s="24"/>
      <c r="AG76" s="24"/>
      <c r="AH76" s="24"/>
    </row>
    <row r="77" spans="1:34" ht="23.45" customHeight="1" x14ac:dyDescent="0.2">
      <c r="A77" s="383" t="s">
        <v>173</v>
      </c>
      <c r="B77" s="383"/>
      <c r="C77" s="383"/>
      <c r="D77" s="383"/>
      <c r="E77" s="80">
        <f t="shared" si="2"/>
        <v>8</v>
      </c>
      <c r="F77" s="67">
        <v>1</v>
      </c>
      <c r="G77" s="67"/>
      <c r="H77" s="67">
        <v>1</v>
      </c>
      <c r="I77" s="67">
        <v>0</v>
      </c>
      <c r="J77" s="67">
        <v>0</v>
      </c>
      <c r="K77" s="67">
        <v>0</v>
      </c>
      <c r="L77" s="67">
        <v>4</v>
      </c>
      <c r="M77" s="67"/>
      <c r="N77" s="67">
        <v>2</v>
      </c>
      <c r="O77" s="67"/>
      <c r="P77" s="67">
        <v>0</v>
      </c>
      <c r="S77" s="150"/>
      <c r="T77" s="150"/>
      <c r="U77" s="150"/>
      <c r="V77" s="150"/>
      <c r="W77" s="146"/>
      <c r="X77" s="24"/>
      <c r="Y77" s="24"/>
      <c r="Z77" s="24"/>
      <c r="AA77" s="24"/>
      <c r="AB77" s="24"/>
      <c r="AC77" s="24"/>
      <c r="AD77" s="24"/>
      <c r="AE77" s="24"/>
      <c r="AF77" s="24"/>
      <c r="AG77" s="24"/>
      <c r="AH77" s="24"/>
    </row>
    <row r="78" spans="1:34" ht="23.45" customHeight="1" x14ac:dyDescent="0.2">
      <c r="A78" s="348" t="s">
        <v>436</v>
      </c>
      <c r="B78" s="348"/>
      <c r="C78" s="348"/>
      <c r="D78" s="348"/>
      <c r="E78" s="80">
        <f t="shared" si="2"/>
        <v>3</v>
      </c>
      <c r="F78" s="67">
        <f>SUM(F79:F79)</f>
        <v>1</v>
      </c>
      <c r="G78" s="67"/>
      <c r="H78" s="67">
        <f>SUM(H79:H79)</f>
        <v>0</v>
      </c>
      <c r="I78" s="67">
        <f>SUM(I79:I79)</f>
        <v>0</v>
      </c>
      <c r="J78" s="67">
        <f>SUM(J79:J79)</f>
        <v>0</v>
      </c>
      <c r="K78" s="67">
        <f>SUM(K79:K79)</f>
        <v>0</v>
      </c>
      <c r="L78" s="67">
        <f>SUM(L79:L79)</f>
        <v>1</v>
      </c>
      <c r="M78" s="67"/>
      <c r="N78" s="67">
        <f>SUM(N79:N79)</f>
        <v>1</v>
      </c>
      <c r="O78" s="67"/>
      <c r="P78" s="67">
        <f>SUM(P79:P79)</f>
        <v>0</v>
      </c>
      <c r="S78" s="155"/>
      <c r="T78" s="155"/>
      <c r="U78" s="155"/>
      <c r="V78" s="155"/>
      <c r="W78" s="146"/>
      <c r="X78" s="24"/>
      <c r="Y78" s="24"/>
      <c r="Z78" s="24"/>
      <c r="AA78" s="24"/>
      <c r="AB78" s="24"/>
      <c r="AC78" s="24"/>
      <c r="AD78" s="24"/>
      <c r="AE78" s="24"/>
      <c r="AF78" s="24"/>
      <c r="AG78" s="24"/>
      <c r="AH78" s="24"/>
    </row>
    <row r="79" spans="1:34" ht="23.45" customHeight="1" x14ac:dyDescent="0.2">
      <c r="A79" s="383" t="s">
        <v>173</v>
      </c>
      <c r="B79" s="383"/>
      <c r="C79" s="383"/>
      <c r="D79" s="383"/>
      <c r="E79" s="80">
        <f t="shared" si="2"/>
        <v>3</v>
      </c>
      <c r="F79" s="67">
        <v>1</v>
      </c>
      <c r="G79" s="67"/>
      <c r="H79" s="67">
        <v>0</v>
      </c>
      <c r="I79" s="67">
        <v>0</v>
      </c>
      <c r="J79" s="67">
        <v>0</v>
      </c>
      <c r="K79" s="67">
        <v>0</v>
      </c>
      <c r="L79" s="67">
        <v>1</v>
      </c>
      <c r="M79" s="67"/>
      <c r="N79" s="67">
        <v>1</v>
      </c>
      <c r="O79" s="67"/>
      <c r="P79" s="67">
        <v>0</v>
      </c>
      <c r="S79" s="150"/>
      <c r="T79" s="150"/>
      <c r="U79" s="150"/>
      <c r="V79" s="150"/>
      <c r="W79" s="146"/>
      <c r="X79" s="24"/>
      <c r="Y79" s="24"/>
      <c r="Z79" s="24"/>
      <c r="AA79" s="24"/>
      <c r="AB79" s="24"/>
      <c r="AC79" s="24"/>
      <c r="AD79" s="24"/>
      <c r="AE79" s="24"/>
      <c r="AF79" s="24"/>
      <c r="AG79" s="24"/>
      <c r="AH79" s="24"/>
    </row>
    <row r="80" spans="1:34" ht="23.45" customHeight="1" x14ac:dyDescent="0.2">
      <c r="A80" s="348" t="s">
        <v>437</v>
      </c>
      <c r="B80" s="348"/>
      <c r="C80" s="348"/>
      <c r="D80" s="348"/>
      <c r="E80" s="80">
        <f t="shared" si="2"/>
        <v>8</v>
      </c>
      <c r="F80" s="67">
        <f>SUM(F81:F81)</f>
        <v>0</v>
      </c>
      <c r="G80" s="67"/>
      <c r="H80" s="67">
        <f>SUM(H81:H81)</f>
        <v>0</v>
      </c>
      <c r="I80" s="67">
        <f>SUM(I81:I81)</f>
        <v>0</v>
      </c>
      <c r="J80" s="67">
        <f>SUM(J81:J81)</f>
        <v>0</v>
      </c>
      <c r="K80" s="67">
        <f>SUM(K81:K81)</f>
        <v>0</v>
      </c>
      <c r="L80" s="67">
        <f>SUM(L81:L81)</f>
        <v>2</v>
      </c>
      <c r="M80" s="67"/>
      <c r="N80" s="67">
        <f>SUM(N81:N81)</f>
        <v>6</v>
      </c>
      <c r="O80" s="67"/>
      <c r="P80" s="67">
        <f>SUM(P81:P81)</f>
        <v>0</v>
      </c>
      <c r="S80" s="155"/>
      <c r="T80" s="155"/>
      <c r="U80" s="155"/>
      <c r="V80" s="155"/>
      <c r="W80" s="146"/>
      <c r="X80" s="24"/>
      <c r="Y80" s="24"/>
      <c r="Z80" s="24"/>
      <c r="AA80" s="24"/>
      <c r="AB80" s="24"/>
      <c r="AC80" s="24"/>
      <c r="AD80" s="24"/>
      <c r="AE80" s="24"/>
      <c r="AF80" s="24"/>
      <c r="AG80" s="24"/>
      <c r="AH80" s="24"/>
    </row>
    <row r="81" spans="1:34" ht="23.45" customHeight="1" x14ac:dyDescent="0.2">
      <c r="A81" s="383" t="s">
        <v>173</v>
      </c>
      <c r="B81" s="383"/>
      <c r="C81" s="383"/>
      <c r="D81" s="383"/>
      <c r="E81" s="80">
        <f t="shared" si="2"/>
        <v>8</v>
      </c>
      <c r="F81" s="67">
        <v>0</v>
      </c>
      <c r="G81" s="67"/>
      <c r="H81" s="67">
        <v>0</v>
      </c>
      <c r="I81" s="67">
        <v>0</v>
      </c>
      <c r="J81" s="67">
        <v>0</v>
      </c>
      <c r="K81" s="67">
        <v>0</v>
      </c>
      <c r="L81" s="67">
        <v>2</v>
      </c>
      <c r="M81" s="67"/>
      <c r="N81" s="67">
        <v>6</v>
      </c>
      <c r="O81" s="67"/>
      <c r="P81" s="67">
        <v>0</v>
      </c>
      <c r="S81" s="150"/>
      <c r="T81" s="150"/>
      <c r="U81" s="150"/>
      <c r="V81" s="150"/>
      <c r="W81" s="146"/>
      <c r="X81" s="24"/>
      <c r="Y81" s="24"/>
      <c r="Z81" s="24"/>
      <c r="AA81" s="24"/>
      <c r="AB81" s="24"/>
      <c r="AC81" s="24"/>
      <c r="AD81" s="24"/>
      <c r="AE81" s="24"/>
      <c r="AF81" s="24"/>
      <c r="AG81" s="24"/>
      <c r="AH81" s="24"/>
    </row>
    <row r="82" spans="1:34" ht="23.45" customHeight="1" x14ac:dyDescent="0.2">
      <c r="A82" s="348" t="s">
        <v>438</v>
      </c>
      <c r="B82" s="348"/>
      <c r="C82" s="348"/>
      <c r="D82" s="348"/>
      <c r="E82" s="80">
        <f t="shared" si="2"/>
        <v>8</v>
      </c>
      <c r="F82" s="67">
        <f>SUM(F83:F83)</f>
        <v>0</v>
      </c>
      <c r="G82" s="67"/>
      <c r="H82" s="67">
        <f>SUM(H83:H83)</f>
        <v>0</v>
      </c>
      <c r="I82" s="67">
        <f>SUM(I83:I83)</f>
        <v>0</v>
      </c>
      <c r="J82" s="67">
        <f>SUM(J83:J83)</f>
        <v>0</v>
      </c>
      <c r="K82" s="67">
        <f>SUM(K83:K83)</f>
        <v>0</v>
      </c>
      <c r="L82" s="67">
        <f>SUM(L83:L83)</f>
        <v>2</v>
      </c>
      <c r="M82" s="67"/>
      <c r="N82" s="67">
        <f>SUM(N83:N83)</f>
        <v>6</v>
      </c>
      <c r="O82" s="67"/>
      <c r="P82" s="67">
        <f>SUM(P83:P83)</f>
        <v>0</v>
      </c>
      <c r="S82" s="155"/>
      <c r="T82" s="155"/>
      <c r="U82" s="155"/>
      <c r="V82" s="155"/>
      <c r="W82" s="146"/>
      <c r="X82" s="24"/>
      <c r="Y82" s="24"/>
      <c r="Z82" s="24"/>
      <c r="AA82" s="24"/>
      <c r="AB82" s="24"/>
      <c r="AC82" s="24"/>
      <c r="AD82" s="24"/>
      <c r="AE82" s="24"/>
      <c r="AF82" s="24"/>
      <c r="AG82" s="24"/>
      <c r="AH82" s="24"/>
    </row>
    <row r="83" spans="1:34" ht="23.45" customHeight="1" x14ac:dyDescent="0.2">
      <c r="A83" s="383" t="s">
        <v>173</v>
      </c>
      <c r="B83" s="383"/>
      <c r="C83" s="383"/>
      <c r="D83" s="383"/>
      <c r="E83" s="80">
        <f t="shared" si="2"/>
        <v>8</v>
      </c>
      <c r="F83" s="67">
        <v>0</v>
      </c>
      <c r="G83" s="67"/>
      <c r="H83" s="67">
        <v>0</v>
      </c>
      <c r="I83" s="67">
        <v>0</v>
      </c>
      <c r="J83" s="67">
        <v>0</v>
      </c>
      <c r="K83" s="67">
        <v>0</v>
      </c>
      <c r="L83" s="67">
        <v>2</v>
      </c>
      <c r="M83" s="67"/>
      <c r="N83" s="67">
        <v>6</v>
      </c>
      <c r="O83" s="67"/>
      <c r="P83" s="67">
        <v>0</v>
      </c>
      <c r="S83" s="150"/>
      <c r="T83" s="150"/>
      <c r="U83" s="150"/>
      <c r="V83" s="150"/>
      <c r="W83" s="146"/>
      <c r="X83" s="24"/>
      <c r="Y83" s="24"/>
      <c r="Z83" s="24"/>
      <c r="AA83" s="24"/>
      <c r="AB83" s="24"/>
      <c r="AC83" s="24"/>
      <c r="AD83" s="24"/>
      <c r="AE83" s="24"/>
      <c r="AF83" s="24"/>
      <c r="AG83" s="24"/>
      <c r="AH83" s="24"/>
    </row>
    <row r="84" spans="1:34" ht="23.45" customHeight="1" x14ac:dyDescent="0.2">
      <c r="A84" s="399" t="s">
        <v>439</v>
      </c>
      <c r="B84" s="399"/>
      <c r="C84" s="399"/>
      <c r="D84" s="399"/>
      <c r="E84" s="80">
        <f t="shared" ref="E84:E110" si="3">SUM(F84:P84)</f>
        <v>12</v>
      </c>
      <c r="F84" s="67">
        <f>SUM(F85:F86)</f>
        <v>1</v>
      </c>
      <c r="G84" s="67"/>
      <c r="H84" s="67">
        <f>SUM(H85:H86)</f>
        <v>1</v>
      </c>
      <c r="I84" s="67">
        <f>SUM(I85:I86)</f>
        <v>0</v>
      </c>
      <c r="J84" s="67">
        <f>SUM(J85:J86)</f>
        <v>0</v>
      </c>
      <c r="K84" s="67">
        <f>SUM(K85:K86)</f>
        <v>0</v>
      </c>
      <c r="L84" s="67">
        <f>SUM(L85:L86)</f>
        <v>5</v>
      </c>
      <c r="M84" s="67"/>
      <c r="N84" s="67">
        <f>SUM(N85:N86)</f>
        <v>5</v>
      </c>
      <c r="O84" s="67"/>
      <c r="P84" s="67">
        <f>SUM(P85:P86)</f>
        <v>0</v>
      </c>
      <c r="S84" s="155"/>
      <c r="T84" s="155"/>
      <c r="U84" s="155"/>
      <c r="V84" s="155"/>
      <c r="W84" s="146"/>
      <c r="X84" s="24"/>
      <c r="Y84" s="24"/>
      <c r="Z84" s="24"/>
      <c r="AA84" s="24"/>
      <c r="AB84" s="24"/>
      <c r="AC84" s="24"/>
      <c r="AD84" s="24"/>
      <c r="AE84" s="24"/>
      <c r="AF84" s="24"/>
      <c r="AG84" s="24"/>
      <c r="AH84" s="24"/>
    </row>
    <row r="85" spans="1:34" ht="23.45" customHeight="1" x14ac:dyDescent="0.2">
      <c r="A85" s="383" t="s">
        <v>173</v>
      </c>
      <c r="B85" s="383"/>
      <c r="C85" s="383"/>
      <c r="D85" s="383"/>
      <c r="E85" s="80">
        <f t="shared" si="3"/>
        <v>11</v>
      </c>
      <c r="F85" s="67">
        <v>1</v>
      </c>
      <c r="G85" s="67"/>
      <c r="H85" s="67">
        <v>1</v>
      </c>
      <c r="I85" s="67">
        <v>0</v>
      </c>
      <c r="J85" s="67">
        <v>0</v>
      </c>
      <c r="K85" s="67">
        <v>0</v>
      </c>
      <c r="L85" s="67">
        <v>5</v>
      </c>
      <c r="M85" s="67"/>
      <c r="N85" s="67">
        <v>4</v>
      </c>
      <c r="O85" s="67"/>
      <c r="P85" s="67">
        <v>0</v>
      </c>
      <c r="S85" s="150"/>
      <c r="T85" s="150"/>
      <c r="U85" s="150"/>
      <c r="V85" s="150"/>
      <c r="W85" s="146"/>
      <c r="X85" s="24"/>
      <c r="Y85" s="24"/>
      <c r="Z85" s="24"/>
      <c r="AA85" s="24"/>
      <c r="AB85" s="24"/>
      <c r="AC85" s="24"/>
      <c r="AD85" s="24"/>
      <c r="AE85" s="24"/>
      <c r="AF85" s="24"/>
      <c r="AG85" s="24"/>
      <c r="AH85" s="24"/>
    </row>
    <row r="86" spans="1:34" ht="22.5" customHeight="1" x14ac:dyDescent="0.2">
      <c r="A86" s="396" t="s">
        <v>224</v>
      </c>
      <c r="B86" s="396"/>
      <c r="C86" s="396"/>
      <c r="D86" s="396"/>
      <c r="E86" s="80">
        <f t="shared" si="3"/>
        <v>1</v>
      </c>
      <c r="F86" s="67">
        <v>0</v>
      </c>
      <c r="G86" s="67"/>
      <c r="H86" s="67">
        <v>0</v>
      </c>
      <c r="I86" s="67">
        <v>0</v>
      </c>
      <c r="J86" s="67">
        <v>0</v>
      </c>
      <c r="K86" s="67">
        <v>0</v>
      </c>
      <c r="L86" s="67">
        <v>0</v>
      </c>
      <c r="M86" s="67"/>
      <c r="N86" s="67">
        <v>1</v>
      </c>
      <c r="O86" s="67"/>
      <c r="P86" s="67">
        <v>0</v>
      </c>
      <c r="S86" s="153"/>
      <c r="T86" s="153"/>
      <c r="U86" s="153"/>
      <c r="V86" s="153"/>
      <c r="W86" s="146"/>
      <c r="X86" s="24"/>
      <c r="Y86" s="24"/>
      <c r="Z86" s="24"/>
      <c r="AA86" s="24"/>
      <c r="AB86" s="24"/>
      <c r="AC86" s="24"/>
      <c r="AD86" s="24"/>
      <c r="AE86" s="24"/>
      <c r="AF86" s="24"/>
      <c r="AG86" s="24"/>
      <c r="AH86" s="24"/>
    </row>
    <row r="87" spans="1:34" ht="23.45" customHeight="1" x14ac:dyDescent="0.2">
      <c r="A87" s="348" t="s">
        <v>440</v>
      </c>
      <c r="B87" s="348"/>
      <c r="C87" s="348"/>
      <c r="D87" s="348"/>
      <c r="E87" s="80">
        <f t="shared" si="3"/>
        <v>9</v>
      </c>
      <c r="F87" s="67">
        <f>SUM(F88:F88)</f>
        <v>0</v>
      </c>
      <c r="G87" s="67"/>
      <c r="H87" s="67">
        <f>SUM(H88:H88)</f>
        <v>1</v>
      </c>
      <c r="I87" s="67">
        <f>SUM(I88:I88)</f>
        <v>0</v>
      </c>
      <c r="J87" s="67">
        <f>SUM(J88:J88)</f>
        <v>0</v>
      </c>
      <c r="K87" s="67">
        <f>SUM(K88:K88)</f>
        <v>0</v>
      </c>
      <c r="L87" s="67">
        <f>SUM(L88:L88)</f>
        <v>4</v>
      </c>
      <c r="M87" s="67"/>
      <c r="N87" s="67">
        <f>SUM(N88:N88)</f>
        <v>4</v>
      </c>
      <c r="O87" s="67"/>
      <c r="P87" s="67">
        <f>SUM(P88:P88)</f>
        <v>0</v>
      </c>
      <c r="S87" s="155"/>
      <c r="T87" s="155"/>
      <c r="U87" s="155"/>
      <c r="V87" s="155"/>
      <c r="W87" s="146"/>
      <c r="X87" s="24"/>
      <c r="Y87" s="24"/>
      <c r="Z87" s="24"/>
      <c r="AA87" s="24"/>
      <c r="AB87" s="24"/>
      <c r="AC87" s="24"/>
      <c r="AD87" s="24"/>
      <c r="AE87" s="24"/>
      <c r="AF87" s="24"/>
      <c r="AG87" s="24"/>
      <c r="AH87" s="24"/>
    </row>
    <row r="88" spans="1:34" ht="23.45" customHeight="1" x14ac:dyDescent="0.2">
      <c r="A88" s="383" t="s">
        <v>173</v>
      </c>
      <c r="B88" s="383"/>
      <c r="C88" s="383"/>
      <c r="D88" s="383"/>
      <c r="E88" s="80">
        <f t="shared" si="3"/>
        <v>9</v>
      </c>
      <c r="F88" s="67">
        <v>0</v>
      </c>
      <c r="G88" s="67"/>
      <c r="H88" s="67">
        <v>1</v>
      </c>
      <c r="I88" s="67">
        <v>0</v>
      </c>
      <c r="J88" s="67">
        <v>0</v>
      </c>
      <c r="K88" s="67">
        <v>0</v>
      </c>
      <c r="L88" s="67">
        <v>4</v>
      </c>
      <c r="M88" s="67"/>
      <c r="N88" s="67">
        <v>4</v>
      </c>
      <c r="O88" s="67"/>
      <c r="P88" s="67">
        <v>0</v>
      </c>
      <c r="S88" s="150"/>
      <c r="T88" s="150"/>
      <c r="U88" s="150"/>
      <c r="V88" s="150"/>
      <c r="W88" s="146"/>
      <c r="X88" s="24"/>
      <c r="Y88" s="24"/>
      <c r="Z88" s="24"/>
      <c r="AA88" s="24"/>
      <c r="AB88" s="24"/>
      <c r="AC88" s="24"/>
      <c r="AD88" s="24"/>
      <c r="AE88" s="24"/>
      <c r="AF88" s="24"/>
      <c r="AG88" s="24"/>
      <c r="AH88" s="24"/>
    </row>
    <row r="89" spans="1:34" ht="23.45" customHeight="1" x14ac:dyDescent="0.2">
      <c r="A89" s="348" t="s">
        <v>441</v>
      </c>
      <c r="B89" s="348"/>
      <c r="C89" s="348"/>
      <c r="D89" s="348"/>
      <c r="E89" s="80">
        <f t="shared" si="3"/>
        <v>8</v>
      </c>
      <c r="F89" s="67">
        <f>SUM(F90:F91)</f>
        <v>1</v>
      </c>
      <c r="G89" s="67"/>
      <c r="H89" s="67">
        <f>SUM(H90:H91)</f>
        <v>1</v>
      </c>
      <c r="I89" s="67">
        <f>SUM(I90:I91)</f>
        <v>1</v>
      </c>
      <c r="J89" s="67">
        <f>SUM(J90:J91)</f>
        <v>1</v>
      </c>
      <c r="K89" s="67">
        <f>SUM(K90:K91)</f>
        <v>0</v>
      </c>
      <c r="L89" s="67">
        <f>SUM(L90:L91)</f>
        <v>0</v>
      </c>
      <c r="M89" s="67"/>
      <c r="N89" s="67">
        <f>SUM(N90:N91)</f>
        <v>4</v>
      </c>
      <c r="O89" s="67"/>
      <c r="P89" s="67">
        <f>SUM(P90:P91)</f>
        <v>0</v>
      </c>
      <c r="S89" s="155"/>
      <c r="T89" s="155"/>
      <c r="U89" s="155"/>
      <c r="V89" s="155"/>
      <c r="W89" s="146"/>
      <c r="X89" s="24"/>
      <c r="Y89" s="24"/>
      <c r="Z89" s="24"/>
      <c r="AA89" s="24"/>
      <c r="AB89" s="24"/>
      <c r="AC89" s="24"/>
      <c r="AD89" s="24"/>
      <c r="AE89" s="24"/>
      <c r="AF89" s="24"/>
      <c r="AG89" s="24"/>
      <c r="AH89" s="24"/>
    </row>
    <row r="90" spans="1:34" ht="23.45" customHeight="1" x14ac:dyDescent="0.2">
      <c r="A90" s="383" t="s">
        <v>173</v>
      </c>
      <c r="B90" s="383"/>
      <c r="C90" s="383"/>
      <c r="D90" s="383"/>
      <c r="E90" s="80">
        <f t="shared" si="3"/>
        <v>6</v>
      </c>
      <c r="F90" s="67">
        <v>1</v>
      </c>
      <c r="G90" s="67"/>
      <c r="H90" s="67">
        <v>1</v>
      </c>
      <c r="I90" s="67">
        <v>0</v>
      </c>
      <c r="J90" s="67">
        <v>1</v>
      </c>
      <c r="K90" s="67">
        <v>0</v>
      </c>
      <c r="L90" s="67">
        <v>0</v>
      </c>
      <c r="M90" s="67"/>
      <c r="N90" s="67">
        <v>3</v>
      </c>
      <c r="O90" s="67"/>
      <c r="P90" s="67">
        <v>0</v>
      </c>
      <c r="S90" s="150"/>
      <c r="T90" s="150"/>
      <c r="U90" s="150"/>
      <c r="V90" s="150"/>
      <c r="W90" s="146"/>
      <c r="X90" s="24"/>
      <c r="Y90" s="24"/>
      <c r="Z90" s="24"/>
      <c r="AA90" s="24"/>
      <c r="AB90" s="24"/>
      <c r="AC90" s="24"/>
      <c r="AD90" s="24"/>
      <c r="AE90" s="24"/>
      <c r="AF90" s="24"/>
      <c r="AG90" s="24"/>
      <c r="AH90" s="24"/>
    </row>
    <row r="91" spans="1:34" ht="22.5" customHeight="1" x14ac:dyDescent="0.2">
      <c r="A91" s="396" t="s">
        <v>224</v>
      </c>
      <c r="B91" s="396"/>
      <c r="C91" s="396"/>
      <c r="D91" s="396"/>
      <c r="E91" s="80">
        <f t="shared" si="3"/>
        <v>2</v>
      </c>
      <c r="F91" s="67">
        <v>0</v>
      </c>
      <c r="G91" s="67"/>
      <c r="H91" s="67">
        <v>0</v>
      </c>
      <c r="I91" s="67">
        <v>1</v>
      </c>
      <c r="J91" s="67">
        <v>0</v>
      </c>
      <c r="K91" s="67">
        <v>0</v>
      </c>
      <c r="L91" s="67">
        <v>0</v>
      </c>
      <c r="M91" s="67"/>
      <c r="N91" s="67">
        <v>1</v>
      </c>
      <c r="O91" s="67"/>
      <c r="P91" s="67">
        <v>0</v>
      </c>
      <c r="S91" s="153"/>
      <c r="T91" s="153"/>
      <c r="U91" s="153"/>
      <c r="V91" s="153"/>
      <c r="W91" s="146"/>
      <c r="X91" s="24"/>
      <c r="Y91" s="24"/>
      <c r="Z91" s="24"/>
      <c r="AA91" s="24"/>
      <c r="AB91" s="24"/>
      <c r="AC91" s="24"/>
      <c r="AD91" s="24"/>
      <c r="AE91" s="24"/>
      <c r="AF91" s="24"/>
      <c r="AG91" s="24"/>
      <c r="AH91" s="24"/>
    </row>
    <row r="92" spans="1:34" ht="23.45" customHeight="1" x14ac:dyDescent="0.2">
      <c r="A92" s="348" t="s">
        <v>442</v>
      </c>
      <c r="B92" s="348"/>
      <c r="C92" s="348"/>
      <c r="D92" s="348"/>
      <c r="E92" s="80">
        <f t="shared" si="3"/>
        <v>5</v>
      </c>
      <c r="F92" s="67">
        <f>SUM(F93:F93)</f>
        <v>1</v>
      </c>
      <c r="G92" s="67"/>
      <c r="H92" s="67">
        <f>SUM(H93:H93)</f>
        <v>0</v>
      </c>
      <c r="I92" s="67">
        <f>SUM(I93:I93)</f>
        <v>0</v>
      </c>
      <c r="J92" s="67">
        <f>SUM(J93:J93)</f>
        <v>0</v>
      </c>
      <c r="K92" s="67">
        <f>SUM(K93:K93)</f>
        <v>0</v>
      </c>
      <c r="L92" s="67">
        <f>SUM(L93:L93)</f>
        <v>0</v>
      </c>
      <c r="M92" s="67"/>
      <c r="N92" s="67">
        <f>SUM(N93:N93)</f>
        <v>4</v>
      </c>
      <c r="O92" s="67"/>
      <c r="P92" s="67">
        <f>SUM(P93:P93)</f>
        <v>0</v>
      </c>
      <c r="Q92" s="71"/>
      <c r="S92" s="155"/>
      <c r="T92" s="155"/>
      <c r="U92" s="155"/>
      <c r="V92" s="155"/>
      <c r="W92" s="146"/>
      <c r="X92" s="24"/>
      <c r="Y92" s="24"/>
      <c r="Z92" s="24"/>
      <c r="AA92" s="24"/>
      <c r="AB92" s="24"/>
      <c r="AC92" s="24"/>
      <c r="AD92" s="24"/>
      <c r="AE92" s="24"/>
      <c r="AF92" s="24"/>
      <c r="AG92" s="24"/>
      <c r="AH92" s="24"/>
    </row>
    <row r="93" spans="1:34" ht="23.45" customHeight="1" x14ac:dyDescent="0.2">
      <c r="A93" s="383" t="s">
        <v>173</v>
      </c>
      <c r="B93" s="383"/>
      <c r="C93" s="383"/>
      <c r="D93" s="383"/>
      <c r="E93" s="80">
        <f t="shared" si="3"/>
        <v>5</v>
      </c>
      <c r="F93" s="67">
        <v>1</v>
      </c>
      <c r="G93" s="67"/>
      <c r="H93" s="67">
        <v>0</v>
      </c>
      <c r="I93" s="67">
        <v>0</v>
      </c>
      <c r="J93" s="67">
        <v>0</v>
      </c>
      <c r="K93" s="67">
        <v>0</v>
      </c>
      <c r="L93" s="67">
        <v>0</v>
      </c>
      <c r="M93" s="67"/>
      <c r="N93" s="67">
        <v>4</v>
      </c>
      <c r="O93" s="67"/>
      <c r="P93" s="67">
        <v>0</v>
      </c>
      <c r="S93" s="150"/>
      <c r="T93" s="150"/>
      <c r="U93" s="150"/>
      <c r="V93" s="150"/>
      <c r="W93" s="146"/>
      <c r="X93" s="24"/>
      <c r="Y93" s="24"/>
      <c r="Z93" s="24"/>
      <c r="AA93" s="24"/>
      <c r="AB93" s="24"/>
      <c r="AC93" s="24"/>
      <c r="AD93" s="24"/>
      <c r="AE93" s="24"/>
      <c r="AF93" s="24"/>
      <c r="AG93" s="24"/>
      <c r="AH93" s="24"/>
    </row>
    <row r="94" spans="1:34" ht="23.45" customHeight="1" x14ac:dyDescent="0.2">
      <c r="A94" s="348" t="s">
        <v>443</v>
      </c>
      <c r="B94" s="348"/>
      <c r="C94" s="348"/>
      <c r="D94" s="348"/>
      <c r="E94" s="80">
        <f t="shared" si="3"/>
        <v>4</v>
      </c>
      <c r="F94" s="67">
        <f>SUM(F95:F95)</f>
        <v>0</v>
      </c>
      <c r="G94" s="67"/>
      <c r="H94" s="67">
        <f>SUM(H95:H95)</f>
        <v>0</v>
      </c>
      <c r="I94" s="67">
        <f>SUM(I95:I95)</f>
        <v>0</v>
      </c>
      <c r="J94" s="67">
        <f>SUM(J95:J95)</f>
        <v>0</v>
      </c>
      <c r="K94" s="67">
        <f>SUM(K95:K95)</f>
        <v>0</v>
      </c>
      <c r="L94" s="67">
        <f>SUM(L95:L95)</f>
        <v>3</v>
      </c>
      <c r="M94" s="67"/>
      <c r="N94" s="67">
        <f>SUM(N95:N95)</f>
        <v>1</v>
      </c>
      <c r="O94" s="67"/>
      <c r="P94" s="67">
        <f>SUM(P95:P95)</f>
        <v>0</v>
      </c>
      <c r="S94" s="155"/>
      <c r="T94" s="155"/>
      <c r="U94" s="155"/>
      <c r="V94" s="155"/>
      <c r="W94" s="146"/>
      <c r="X94" s="24"/>
      <c r="Y94" s="24"/>
      <c r="Z94" s="24"/>
      <c r="AA94" s="24"/>
      <c r="AB94" s="24"/>
      <c r="AC94" s="24"/>
      <c r="AD94" s="24"/>
      <c r="AE94" s="24"/>
      <c r="AF94" s="24"/>
      <c r="AG94" s="24"/>
      <c r="AH94" s="24"/>
    </row>
    <row r="95" spans="1:34" ht="23.45" customHeight="1" x14ac:dyDescent="0.2">
      <c r="A95" s="383" t="s">
        <v>173</v>
      </c>
      <c r="B95" s="383"/>
      <c r="C95" s="383"/>
      <c r="D95" s="383"/>
      <c r="E95" s="80">
        <f t="shared" si="3"/>
        <v>4</v>
      </c>
      <c r="F95" s="67">
        <v>0</v>
      </c>
      <c r="G95" s="67"/>
      <c r="H95" s="67">
        <v>0</v>
      </c>
      <c r="I95" s="67">
        <v>0</v>
      </c>
      <c r="J95" s="67">
        <v>0</v>
      </c>
      <c r="K95" s="67">
        <v>0</v>
      </c>
      <c r="L95" s="67">
        <v>3</v>
      </c>
      <c r="M95" s="67"/>
      <c r="N95" s="67">
        <v>1</v>
      </c>
      <c r="O95" s="67"/>
      <c r="P95" s="67">
        <v>0</v>
      </c>
      <c r="S95" s="150"/>
      <c r="T95" s="150"/>
      <c r="U95" s="150"/>
      <c r="V95" s="150"/>
      <c r="W95" s="146"/>
      <c r="X95" s="24"/>
      <c r="Y95" s="24"/>
      <c r="Z95" s="24"/>
      <c r="AA95" s="24"/>
      <c r="AB95" s="24"/>
      <c r="AC95" s="24"/>
      <c r="AD95" s="24"/>
      <c r="AE95" s="24"/>
      <c r="AF95" s="24"/>
      <c r="AG95" s="24"/>
      <c r="AH95" s="24"/>
    </row>
    <row r="96" spans="1:34" ht="23.45" customHeight="1" x14ac:dyDescent="0.2">
      <c r="A96" s="348" t="s">
        <v>444</v>
      </c>
      <c r="B96" s="348"/>
      <c r="C96" s="348"/>
      <c r="D96" s="348"/>
      <c r="E96" s="80">
        <f t="shared" si="3"/>
        <v>5</v>
      </c>
      <c r="F96" s="67">
        <f>SUM(F97:F97)</f>
        <v>0</v>
      </c>
      <c r="G96" s="67"/>
      <c r="H96" s="67">
        <f>SUM(H97:H97)</f>
        <v>0</v>
      </c>
      <c r="I96" s="67">
        <f>SUM(I97:I97)</f>
        <v>0</v>
      </c>
      <c r="J96" s="67">
        <f>SUM(J97:J97)</f>
        <v>0</v>
      </c>
      <c r="K96" s="67">
        <f>SUM(K97:K97)</f>
        <v>0</v>
      </c>
      <c r="L96" s="67">
        <f>SUM(L97:L97)</f>
        <v>1</v>
      </c>
      <c r="M96" s="67"/>
      <c r="N96" s="67">
        <f>SUM(N97:N97)</f>
        <v>4</v>
      </c>
      <c r="O96" s="67"/>
      <c r="P96" s="67">
        <f>SUM(P97:P97)</f>
        <v>0</v>
      </c>
      <c r="Q96" s="71"/>
      <c r="S96" s="155"/>
      <c r="T96" s="155"/>
      <c r="U96" s="155"/>
      <c r="V96" s="155"/>
      <c r="W96" s="146"/>
      <c r="X96" s="24"/>
      <c r="Y96" s="24"/>
      <c r="Z96" s="24"/>
      <c r="AA96" s="24"/>
      <c r="AB96" s="24"/>
      <c r="AC96" s="24"/>
      <c r="AD96" s="24"/>
      <c r="AE96" s="24"/>
      <c r="AF96" s="24"/>
      <c r="AG96" s="24"/>
      <c r="AH96" s="24"/>
    </row>
    <row r="97" spans="1:34" ht="23.45" customHeight="1" x14ac:dyDescent="0.2">
      <c r="A97" s="383" t="s">
        <v>173</v>
      </c>
      <c r="B97" s="383"/>
      <c r="C97" s="383"/>
      <c r="D97" s="383"/>
      <c r="E97" s="80">
        <f t="shared" si="3"/>
        <v>5</v>
      </c>
      <c r="F97" s="67">
        <v>0</v>
      </c>
      <c r="G97" s="67"/>
      <c r="H97" s="67">
        <v>0</v>
      </c>
      <c r="I97" s="67">
        <v>0</v>
      </c>
      <c r="J97" s="67">
        <v>0</v>
      </c>
      <c r="K97" s="67">
        <v>0</v>
      </c>
      <c r="L97" s="67">
        <v>1</v>
      </c>
      <c r="M97" s="67"/>
      <c r="N97" s="67">
        <v>4</v>
      </c>
      <c r="O97" s="67"/>
      <c r="P97" s="67">
        <v>0</v>
      </c>
      <c r="S97" s="150"/>
      <c r="T97" s="150"/>
      <c r="U97" s="150"/>
      <c r="V97" s="150"/>
      <c r="W97" s="146"/>
      <c r="X97" s="24"/>
      <c r="Y97" s="24"/>
      <c r="Z97" s="24"/>
      <c r="AA97" s="24"/>
      <c r="AB97" s="24"/>
      <c r="AC97" s="24"/>
      <c r="AD97" s="24"/>
      <c r="AE97" s="24"/>
      <c r="AF97" s="24"/>
      <c r="AG97" s="24"/>
      <c r="AH97" s="24"/>
    </row>
    <row r="98" spans="1:34" ht="23.45" customHeight="1" x14ac:dyDescent="0.2">
      <c r="A98" s="348" t="s">
        <v>445</v>
      </c>
      <c r="B98" s="348"/>
      <c r="C98" s="348"/>
      <c r="D98" s="348"/>
      <c r="E98" s="80">
        <f t="shared" si="3"/>
        <v>6</v>
      </c>
      <c r="F98" s="67">
        <f>SUM(F99:F99)</f>
        <v>0</v>
      </c>
      <c r="G98" s="67"/>
      <c r="H98" s="67">
        <f>SUM(H99:H99)</f>
        <v>0</v>
      </c>
      <c r="I98" s="67">
        <f>SUM(I99:I99)</f>
        <v>0</v>
      </c>
      <c r="J98" s="67">
        <f>SUM(J99:J99)</f>
        <v>0</v>
      </c>
      <c r="K98" s="67">
        <f>SUM(K99:K99)</f>
        <v>0</v>
      </c>
      <c r="L98" s="67">
        <f>SUM(L99:L99)</f>
        <v>2</v>
      </c>
      <c r="M98" s="67"/>
      <c r="N98" s="67">
        <f>SUM(N99:N99)</f>
        <v>4</v>
      </c>
      <c r="O98" s="67"/>
      <c r="P98" s="67">
        <f>SUM(P99:P99)</f>
        <v>0</v>
      </c>
      <c r="S98" s="155"/>
      <c r="T98" s="155"/>
      <c r="U98" s="155"/>
      <c r="V98" s="155"/>
      <c r="W98" s="146"/>
      <c r="X98" s="24"/>
      <c r="Y98" s="24"/>
      <c r="Z98" s="24"/>
      <c r="AA98" s="24"/>
      <c r="AB98" s="24"/>
      <c r="AC98" s="24"/>
      <c r="AD98" s="24"/>
      <c r="AE98" s="24"/>
      <c r="AF98" s="24"/>
      <c r="AG98" s="24"/>
      <c r="AH98" s="24"/>
    </row>
    <row r="99" spans="1:34" ht="23.45" customHeight="1" x14ac:dyDescent="0.2">
      <c r="A99" s="383" t="s">
        <v>173</v>
      </c>
      <c r="B99" s="383"/>
      <c r="C99" s="383"/>
      <c r="D99" s="383"/>
      <c r="E99" s="80">
        <f t="shared" si="3"/>
        <v>6</v>
      </c>
      <c r="F99" s="67">
        <v>0</v>
      </c>
      <c r="G99" s="67"/>
      <c r="H99" s="67">
        <v>0</v>
      </c>
      <c r="I99" s="67">
        <v>0</v>
      </c>
      <c r="J99" s="67">
        <v>0</v>
      </c>
      <c r="K99" s="67">
        <v>0</v>
      </c>
      <c r="L99" s="67">
        <v>2</v>
      </c>
      <c r="M99" s="67"/>
      <c r="N99" s="67">
        <v>4</v>
      </c>
      <c r="O99" s="67"/>
      <c r="P99" s="67">
        <v>0</v>
      </c>
      <c r="S99" s="150"/>
      <c r="T99" s="150"/>
      <c r="U99" s="150"/>
      <c r="V99" s="150"/>
      <c r="W99" s="146"/>
      <c r="X99" s="24"/>
      <c r="Y99" s="24"/>
      <c r="Z99" s="24"/>
      <c r="AA99" s="24"/>
      <c r="AB99" s="24"/>
      <c r="AC99" s="24"/>
      <c r="AD99" s="24"/>
      <c r="AE99" s="24"/>
      <c r="AF99" s="24"/>
      <c r="AG99" s="24"/>
      <c r="AH99" s="24"/>
    </row>
    <row r="100" spans="1:34" ht="23.45" customHeight="1" x14ac:dyDescent="0.2">
      <c r="A100" s="348" t="s">
        <v>446</v>
      </c>
      <c r="B100" s="348"/>
      <c r="C100" s="348"/>
      <c r="D100" s="348"/>
      <c r="E100" s="80">
        <f t="shared" si="3"/>
        <v>28</v>
      </c>
      <c r="F100" s="67">
        <f>SUM(F101:F102)</f>
        <v>0</v>
      </c>
      <c r="G100" s="67"/>
      <c r="H100" s="67">
        <f>SUM(H101:H102)</f>
        <v>1</v>
      </c>
      <c r="I100" s="67">
        <f>SUM(I101:I102)</f>
        <v>0</v>
      </c>
      <c r="J100" s="67">
        <f>SUM(J101:J102)</f>
        <v>0</v>
      </c>
      <c r="K100" s="67">
        <f>SUM(K101:K102)</f>
        <v>0</v>
      </c>
      <c r="L100" s="67">
        <f>SUM(L101:L102)</f>
        <v>17</v>
      </c>
      <c r="M100" s="67"/>
      <c r="N100" s="67">
        <f>SUM(N101:N102)</f>
        <v>10</v>
      </c>
      <c r="O100" s="67"/>
      <c r="P100" s="67">
        <f>SUM(P101:P102)</f>
        <v>0</v>
      </c>
      <c r="S100" s="155"/>
      <c r="T100" s="155"/>
      <c r="U100" s="155"/>
      <c r="V100" s="155"/>
      <c r="W100" s="146"/>
      <c r="X100" s="24"/>
      <c r="Y100" s="24"/>
      <c r="Z100" s="24"/>
      <c r="AA100" s="24"/>
      <c r="AB100" s="24"/>
      <c r="AC100" s="24"/>
      <c r="AD100" s="24"/>
      <c r="AE100" s="24"/>
      <c r="AF100" s="24"/>
      <c r="AG100" s="24"/>
      <c r="AH100" s="24"/>
    </row>
    <row r="101" spans="1:34" ht="23.45" customHeight="1" x14ac:dyDescent="0.2">
      <c r="A101" s="383" t="s">
        <v>173</v>
      </c>
      <c r="B101" s="383"/>
      <c r="C101" s="383"/>
      <c r="D101" s="383"/>
      <c r="E101" s="80">
        <f t="shared" si="3"/>
        <v>27</v>
      </c>
      <c r="F101" s="67">
        <v>0</v>
      </c>
      <c r="G101" s="67"/>
      <c r="H101" s="67">
        <v>1</v>
      </c>
      <c r="I101" s="67">
        <v>0</v>
      </c>
      <c r="J101" s="67">
        <v>0</v>
      </c>
      <c r="K101" s="67">
        <v>0</v>
      </c>
      <c r="L101" s="67">
        <v>16</v>
      </c>
      <c r="M101" s="67"/>
      <c r="N101" s="67">
        <v>10</v>
      </c>
      <c r="O101" s="67"/>
      <c r="P101" s="67">
        <v>0</v>
      </c>
      <c r="S101" s="150"/>
      <c r="T101" s="150"/>
      <c r="U101" s="150"/>
      <c r="V101" s="150"/>
      <c r="W101" s="146"/>
      <c r="X101" s="24"/>
      <c r="Y101" s="24"/>
      <c r="Z101" s="24"/>
      <c r="AA101" s="24"/>
      <c r="AB101" s="24"/>
      <c r="AC101" s="24"/>
      <c r="AD101" s="24"/>
      <c r="AE101" s="24"/>
      <c r="AF101" s="24"/>
      <c r="AG101" s="24"/>
      <c r="AH101" s="24"/>
    </row>
    <row r="102" spans="1:34" ht="22.5" customHeight="1" x14ac:dyDescent="0.2">
      <c r="A102" s="396" t="s">
        <v>224</v>
      </c>
      <c r="B102" s="396"/>
      <c r="C102" s="396"/>
      <c r="D102" s="396"/>
      <c r="E102" s="80">
        <f t="shared" si="3"/>
        <v>1</v>
      </c>
      <c r="F102" s="67">
        <v>0</v>
      </c>
      <c r="G102" s="67"/>
      <c r="H102" s="67">
        <v>0</v>
      </c>
      <c r="I102" s="67">
        <v>0</v>
      </c>
      <c r="J102" s="67">
        <v>0</v>
      </c>
      <c r="K102" s="67">
        <v>0</v>
      </c>
      <c r="L102" s="67">
        <v>1</v>
      </c>
      <c r="M102" s="67"/>
      <c r="N102" s="67">
        <v>0</v>
      </c>
      <c r="O102" s="67"/>
      <c r="P102" s="67">
        <v>0</v>
      </c>
      <c r="S102" s="153"/>
      <c r="T102" s="153"/>
      <c r="U102" s="153"/>
      <c r="V102" s="153"/>
      <c r="W102" s="146"/>
      <c r="X102" s="24"/>
      <c r="Y102" s="24"/>
      <c r="Z102" s="24"/>
      <c r="AA102" s="24"/>
      <c r="AB102" s="24"/>
      <c r="AC102" s="24"/>
      <c r="AD102" s="24"/>
      <c r="AE102" s="24"/>
      <c r="AF102" s="24"/>
      <c r="AG102" s="24"/>
      <c r="AH102" s="24"/>
    </row>
    <row r="103" spans="1:34" ht="23.45" customHeight="1" x14ac:dyDescent="0.2">
      <c r="A103" s="348" t="s">
        <v>447</v>
      </c>
      <c r="B103" s="348"/>
      <c r="C103" s="348"/>
      <c r="D103" s="348"/>
      <c r="E103" s="80">
        <f t="shared" si="3"/>
        <v>6</v>
      </c>
      <c r="F103" s="67">
        <f>SUM(F104:F104)</f>
        <v>0</v>
      </c>
      <c r="G103" s="67"/>
      <c r="H103" s="67">
        <f>SUM(H104:H104)</f>
        <v>0</v>
      </c>
      <c r="I103" s="67">
        <f>SUM(I104:I104)</f>
        <v>0</v>
      </c>
      <c r="J103" s="67">
        <f>SUM(J104:J104)</f>
        <v>0</v>
      </c>
      <c r="K103" s="67">
        <f>SUM(K104:K104)</f>
        <v>0</v>
      </c>
      <c r="L103" s="67">
        <f>SUM(L104:L104)</f>
        <v>3</v>
      </c>
      <c r="M103" s="67"/>
      <c r="N103" s="67">
        <f>SUM(N104:N104)</f>
        <v>3</v>
      </c>
      <c r="O103" s="67"/>
      <c r="P103" s="67">
        <f>SUM(P104:P104)</f>
        <v>0</v>
      </c>
      <c r="U103" s="155"/>
      <c r="V103" s="155"/>
      <c r="W103" s="146"/>
      <c r="X103" s="24"/>
      <c r="Y103" s="24"/>
      <c r="Z103" s="24"/>
      <c r="AA103" s="24"/>
      <c r="AB103" s="24"/>
      <c r="AC103" s="24"/>
      <c r="AD103" s="24"/>
      <c r="AE103" s="24"/>
      <c r="AF103" s="24"/>
      <c r="AG103" s="24"/>
      <c r="AH103" s="24"/>
    </row>
    <row r="104" spans="1:34" ht="23.45" customHeight="1" x14ac:dyDescent="0.2">
      <c r="A104" s="383" t="s">
        <v>173</v>
      </c>
      <c r="B104" s="383"/>
      <c r="C104" s="383"/>
      <c r="D104" s="383"/>
      <c r="E104" s="80">
        <f t="shared" si="3"/>
        <v>6</v>
      </c>
      <c r="F104" s="67">
        <v>0</v>
      </c>
      <c r="G104" s="67"/>
      <c r="H104" s="67">
        <v>0</v>
      </c>
      <c r="I104" s="67">
        <v>0</v>
      </c>
      <c r="J104" s="67">
        <v>0</v>
      </c>
      <c r="K104" s="67">
        <v>0</v>
      </c>
      <c r="L104" s="67">
        <v>3</v>
      </c>
      <c r="M104" s="67"/>
      <c r="N104" s="67">
        <v>3</v>
      </c>
      <c r="O104" s="67"/>
      <c r="P104" s="67">
        <v>0</v>
      </c>
      <c r="S104" s="150"/>
      <c r="T104" s="150"/>
      <c r="U104" s="150"/>
      <c r="V104" s="150"/>
      <c r="W104" s="146"/>
      <c r="X104" s="24"/>
      <c r="Y104" s="24"/>
      <c r="Z104" s="24"/>
      <c r="AA104" s="24"/>
      <c r="AB104" s="24"/>
      <c r="AC104" s="24"/>
      <c r="AD104" s="24"/>
      <c r="AE104" s="24"/>
      <c r="AF104" s="24"/>
      <c r="AG104" s="24"/>
      <c r="AH104" s="24"/>
    </row>
    <row r="105" spans="1:34" ht="23.45" customHeight="1" x14ac:dyDescent="0.2">
      <c r="A105" s="348" t="s">
        <v>448</v>
      </c>
      <c r="B105" s="348"/>
      <c r="C105" s="348"/>
      <c r="D105" s="348"/>
      <c r="E105" s="80">
        <f t="shared" si="3"/>
        <v>3</v>
      </c>
      <c r="F105" s="67">
        <f>SUM(F106:F106)</f>
        <v>0</v>
      </c>
      <c r="G105" s="67"/>
      <c r="H105" s="67">
        <f>SUM(H106:H106)</f>
        <v>0</v>
      </c>
      <c r="I105" s="67">
        <f>SUM(I106:I106)</f>
        <v>0</v>
      </c>
      <c r="J105" s="67">
        <f>SUM(J106:J106)</f>
        <v>0</v>
      </c>
      <c r="K105" s="67">
        <f>SUM(K106:K106)</f>
        <v>0</v>
      </c>
      <c r="L105" s="67">
        <f>SUM(L106:L106)</f>
        <v>0</v>
      </c>
      <c r="M105" s="67"/>
      <c r="N105" s="67">
        <f>SUM(N106:N106)</f>
        <v>3</v>
      </c>
      <c r="O105" s="67"/>
      <c r="P105" s="67">
        <f>SUM(P106:P106)</f>
        <v>0</v>
      </c>
      <c r="S105" s="155"/>
      <c r="T105" s="155"/>
      <c r="U105" s="155"/>
      <c r="V105" s="155"/>
      <c r="W105" s="146"/>
      <c r="X105" s="24"/>
      <c r="Y105" s="24"/>
      <c r="Z105" s="24"/>
      <c r="AA105" s="24"/>
      <c r="AB105" s="24"/>
      <c r="AC105" s="24"/>
      <c r="AD105" s="24"/>
      <c r="AE105" s="24"/>
      <c r="AF105" s="24"/>
      <c r="AG105" s="24"/>
      <c r="AH105" s="24"/>
    </row>
    <row r="106" spans="1:34" ht="23.45" customHeight="1" x14ac:dyDescent="0.2">
      <c r="A106" s="383" t="s">
        <v>173</v>
      </c>
      <c r="B106" s="383"/>
      <c r="C106" s="383"/>
      <c r="D106" s="383"/>
      <c r="E106" s="80">
        <f t="shared" si="3"/>
        <v>3</v>
      </c>
      <c r="F106" s="67">
        <v>0</v>
      </c>
      <c r="G106" s="67"/>
      <c r="H106" s="67">
        <v>0</v>
      </c>
      <c r="I106" s="67">
        <v>0</v>
      </c>
      <c r="J106" s="67">
        <v>0</v>
      </c>
      <c r="K106" s="67">
        <v>0</v>
      </c>
      <c r="L106" s="67">
        <v>0</v>
      </c>
      <c r="M106" s="67"/>
      <c r="N106" s="67">
        <v>3</v>
      </c>
      <c r="O106" s="67"/>
      <c r="P106" s="67">
        <v>0</v>
      </c>
      <c r="S106" s="150"/>
      <c r="T106" s="150"/>
      <c r="U106" s="150"/>
      <c r="V106" s="150"/>
      <c r="W106" s="146"/>
      <c r="X106" s="24"/>
      <c r="Y106" s="24"/>
      <c r="Z106" s="24"/>
      <c r="AA106" s="24"/>
      <c r="AB106" s="24"/>
      <c r="AC106" s="24"/>
      <c r="AD106" s="24"/>
      <c r="AE106" s="24"/>
      <c r="AF106" s="24"/>
      <c r="AG106" s="24"/>
      <c r="AH106" s="24"/>
    </row>
    <row r="107" spans="1:34" ht="23.45" customHeight="1" x14ac:dyDescent="0.2">
      <c r="A107" s="348" t="s">
        <v>449</v>
      </c>
      <c r="B107" s="348"/>
      <c r="C107" s="348"/>
      <c r="D107" s="348"/>
      <c r="E107" s="80">
        <f t="shared" si="3"/>
        <v>2</v>
      </c>
      <c r="F107" s="67">
        <f>SUM(F108:F108)</f>
        <v>0</v>
      </c>
      <c r="G107" s="67"/>
      <c r="H107" s="67">
        <f>SUM(H108:H108)</f>
        <v>0</v>
      </c>
      <c r="I107" s="67">
        <f>SUM(I108:I108)</f>
        <v>0</v>
      </c>
      <c r="J107" s="67">
        <f>SUM(J108:J108)</f>
        <v>0</v>
      </c>
      <c r="K107" s="67">
        <f>SUM(K108:K108)</f>
        <v>0</v>
      </c>
      <c r="L107" s="67">
        <f>SUM(L108:L108)</f>
        <v>1</v>
      </c>
      <c r="M107" s="67"/>
      <c r="N107" s="67">
        <f>SUM(N108:N108)</f>
        <v>1</v>
      </c>
      <c r="O107" s="67"/>
      <c r="P107" s="67">
        <f>SUM(P108:P108)</f>
        <v>0</v>
      </c>
      <c r="S107" s="155"/>
      <c r="T107" s="155"/>
      <c r="U107" s="155"/>
      <c r="V107" s="155"/>
      <c r="W107" s="146"/>
      <c r="X107" s="24"/>
      <c r="Y107" s="24"/>
      <c r="Z107" s="24"/>
      <c r="AA107" s="24"/>
      <c r="AB107" s="24"/>
      <c r="AC107" s="24"/>
      <c r="AD107" s="24"/>
      <c r="AE107" s="24"/>
      <c r="AF107" s="24"/>
      <c r="AG107" s="24"/>
      <c r="AH107" s="24"/>
    </row>
    <row r="108" spans="1:34" ht="23.45" customHeight="1" x14ac:dyDescent="0.2">
      <c r="A108" s="383" t="s">
        <v>173</v>
      </c>
      <c r="B108" s="383"/>
      <c r="C108" s="383"/>
      <c r="D108" s="383"/>
      <c r="E108" s="80">
        <f t="shared" si="3"/>
        <v>2</v>
      </c>
      <c r="F108" s="67">
        <v>0</v>
      </c>
      <c r="G108" s="67"/>
      <c r="H108" s="67">
        <v>0</v>
      </c>
      <c r="I108" s="67">
        <v>0</v>
      </c>
      <c r="J108" s="67">
        <v>0</v>
      </c>
      <c r="K108" s="67">
        <v>0</v>
      </c>
      <c r="L108" s="67">
        <v>1</v>
      </c>
      <c r="M108" s="67"/>
      <c r="N108" s="67">
        <v>1</v>
      </c>
      <c r="O108" s="67"/>
      <c r="P108" s="67">
        <v>0</v>
      </c>
      <c r="Q108" s="71"/>
      <c r="S108" s="150"/>
      <c r="T108" s="150"/>
      <c r="U108" s="150"/>
      <c r="V108" s="150"/>
      <c r="W108" s="146"/>
      <c r="X108" s="24"/>
      <c r="Y108" s="24"/>
      <c r="Z108" s="24"/>
      <c r="AA108" s="24"/>
      <c r="AB108" s="24"/>
      <c r="AC108" s="24"/>
      <c r="AD108" s="24"/>
      <c r="AE108" s="24"/>
      <c r="AF108" s="24"/>
      <c r="AG108" s="24"/>
      <c r="AH108" s="24"/>
    </row>
    <row r="109" spans="1:34" ht="23.45" customHeight="1" x14ac:dyDescent="0.2">
      <c r="A109" s="348" t="s">
        <v>450</v>
      </c>
      <c r="B109" s="348"/>
      <c r="C109" s="348"/>
      <c r="D109" s="348"/>
      <c r="E109" s="80">
        <f t="shared" si="3"/>
        <v>7</v>
      </c>
      <c r="F109" s="67">
        <f>SUM(F110:F110)</f>
        <v>0</v>
      </c>
      <c r="G109" s="67"/>
      <c r="H109" s="67">
        <f>SUM(H110:H110)</f>
        <v>0</v>
      </c>
      <c r="I109" s="67">
        <f>SUM(I110:I110)</f>
        <v>0</v>
      </c>
      <c r="J109" s="67">
        <f>SUM(J110:J110)</f>
        <v>0</v>
      </c>
      <c r="K109" s="67">
        <f>SUM(K110:K110)</f>
        <v>0</v>
      </c>
      <c r="L109" s="67">
        <f>SUM(L110:L110)</f>
        <v>3</v>
      </c>
      <c r="M109" s="67"/>
      <c r="N109" s="67">
        <f>SUM(N110:N110)</f>
        <v>4</v>
      </c>
      <c r="O109" s="67"/>
      <c r="P109" s="67">
        <f>SUM(P110:P110)</f>
        <v>0</v>
      </c>
      <c r="S109" s="155"/>
      <c r="T109" s="155"/>
      <c r="U109" s="155"/>
      <c r="V109" s="155"/>
      <c r="W109" s="146"/>
      <c r="X109" s="24"/>
      <c r="Y109" s="24"/>
      <c r="Z109" s="24"/>
      <c r="AA109" s="24"/>
      <c r="AB109" s="24"/>
      <c r="AC109" s="24"/>
      <c r="AD109" s="24"/>
      <c r="AE109" s="24"/>
      <c r="AF109" s="24"/>
      <c r="AG109" s="24"/>
      <c r="AH109" s="24"/>
    </row>
    <row r="110" spans="1:34" ht="23.45" customHeight="1" x14ac:dyDescent="0.2">
      <c r="A110" s="383" t="s">
        <v>173</v>
      </c>
      <c r="B110" s="383"/>
      <c r="C110" s="383"/>
      <c r="D110" s="383"/>
      <c r="E110" s="80">
        <f t="shared" si="3"/>
        <v>7</v>
      </c>
      <c r="F110" s="67">
        <v>0</v>
      </c>
      <c r="G110" s="67"/>
      <c r="H110" s="67">
        <v>0</v>
      </c>
      <c r="I110" s="67">
        <v>0</v>
      </c>
      <c r="J110" s="67">
        <v>0</v>
      </c>
      <c r="K110" s="67">
        <v>0</v>
      </c>
      <c r="L110" s="67">
        <v>3</v>
      </c>
      <c r="M110" s="67"/>
      <c r="N110" s="67">
        <v>4</v>
      </c>
      <c r="O110" s="67"/>
      <c r="P110" s="67">
        <v>0</v>
      </c>
      <c r="S110" s="150"/>
      <c r="T110" s="150"/>
      <c r="U110" s="150"/>
      <c r="V110" s="150"/>
      <c r="W110" s="146"/>
      <c r="X110" s="24"/>
      <c r="Y110" s="24"/>
      <c r="Z110" s="24"/>
      <c r="AA110" s="24"/>
      <c r="AB110" s="24"/>
      <c r="AC110" s="24"/>
      <c r="AD110" s="24"/>
      <c r="AE110" s="24"/>
      <c r="AF110" s="24"/>
      <c r="AG110" s="24"/>
      <c r="AH110" s="24"/>
    </row>
    <row r="111" spans="1:34" ht="23.45" customHeight="1" x14ac:dyDescent="0.2">
      <c r="A111" s="348" t="s">
        <v>451</v>
      </c>
      <c r="B111" s="348"/>
      <c r="C111" s="348"/>
      <c r="D111" s="348"/>
      <c r="E111" s="80">
        <f t="shared" ref="E111:E135" si="4">SUM(F111:P111)</f>
        <v>1</v>
      </c>
      <c r="F111" s="67">
        <f>SUM(F112:F112)</f>
        <v>0</v>
      </c>
      <c r="G111" s="67"/>
      <c r="H111" s="67">
        <f>SUM(H112:H112)</f>
        <v>0</v>
      </c>
      <c r="I111" s="67">
        <f>SUM(I112:I112)</f>
        <v>0</v>
      </c>
      <c r="J111" s="67">
        <f>SUM(J112:J112)</f>
        <v>0</v>
      </c>
      <c r="K111" s="67">
        <f>SUM(K112:K112)</f>
        <v>0</v>
      </c>
      <c r="L111" s="67">
        <f>SUM(L112:L112)</f>
        <v>0</v>
      </c>
      <c r="M111" s="67"/>
      <c r="N111" s="67">
        <f>SUM(N112:N112)</f>
        <v>1</v>
      </c>
      <c r="O111" s="67"/>
      <c r="P111" s="67">
        <f>SUM(P112:P112)</f>
        <v>0</v>
      </c>
      <c r="S111" s="155"/>
      <c r="T111" s="155"/>
      <c r="U111" s="155"/>
      <c r="V111" s="155"/>
      <c r="W111" s="146"/>
      <c r="X111" s="24"/>
      <c r="Y111" s="24"/>
      <c r="Z111" s="24"/>
      <c r="AA111" s="24"/>
      <c r="AB111" s="24"/>
      <c r="AC111" s="24"/>
      <c r="AD111" s="24"/>
      <c r="AE111" s="24"/>
      <c r="AF111" s="24"/>
      <c r="AG111" s="24"/>
      <c r="AH111" s="24"/>
    </row>
    <row r="112" spans="1:34" ht="23.45" customHeight="1" x14ac:dyDescent="0.2">
      <c r="A112" s="383" t="s">
        <v>173</v>
      </c>
      <c r="B112" s="383"/>
      <c r="C112" s="383"/>
      <c r="D112" s="383"/>
      <c r="E112" s="80">
        <f t="shared" si="4"/>
        <v>1</v>
      </c>
      <c r="F112" s="67">
        <v>0</v>
      </c>
      <c r="G112" s="67"/>
      <c r="H112" s="67">
        <v>0</v>
      </c>
      <c r="I112" s="67">
        <v>0</v>
      </c>
      <c r="J112" s="67">
        <v>0</v>
      </c>
      <c r="K112" s="67">
        <v>0</v>
      </c>
      <c r="L112" s="67">
        <v>0</v>
      </c>
      <c r="M112" s="67"/>
      <c r="N112" s="67">
        <v>1</v>
      </c>
      <c r="O112" s="67"/>
      <c r="P112" s="67">
        <v>0</v>
      </c>
      <c r="S112" s="150"/>
      <c r="T112" s="150"/>
      <c r="U112" s="150"/>
      <c r="V112" s="150"/>
      <c r="W112" s="146"/>
      <c r="X112" s="24"/>
      <c r="Y112" s="24"/>
      <c r="Z112" s="24"/>
      <c r="AA112" s="24"/>
      <c r="AB112" s="24"/>
      <c r="AC112" s="24"/>
      <c r="AD112" s="24"/>
      <c r="AE112" s="24"/>
      <c r="AF112" s="24"/>
      <c r="AG112" s="24"/>
      <c r="AH112" s="24"/>
    </row>
    <row r="113" spans="1:34" ht="23.45" customHeight="1" x14ac:dyDescent="0.2">
      <c r="A113" s="348" t="s">
        <v>452</v>
      </c>
      <c r="B113" s="348"/>
      <c r="C113" s="348"/>
      <c r="D113" s="348"/>
      <c r="E113" s="80">
        <f t="shared" si="4"/>
        <v>3</v>
      </c>
      <c r="F113" s="67">
        <f>SUM(F114:F114)</f>
        <v>0</v>
      </c>
      <c r="G113" s="67"/>
      <c r="H113" s="67">
        <f>SUM(H114:H114)</f>
        <v>0</v>
      </c>
      <c r="I113" s="67">
        <f>SUM(I114:I114)</f>
        <v>0</v>
      </c>
      <c r="J113" s="67">
        <f>SUM(J114:J114)</f>
        <v>0</v>
      </c>
      <c r="K113" s="67">
        <f>SUM(K114:K114)</f>
        <v>0</v>
      </c>
      <c r="L113" s="67">
        <f>SUM(L114:L114)</f>
        <v>1</v>
      </c>
      <c r="M113" s="67"/>
      <c r="N113" s="67">
        <f>SUM(N114:N114)</f>
        <v>2</v>
      </c>
      <c r="O113" s="67"/>
      <c r="P113" s="67">
        <f>SUM(P114:P114)</f>
        <v>0</v>
      </c>
      <c r="S113" s="155"/>
      <c r="T113" s="155"/>
      <c r="U113" s="155"/>
      <c r="V113" s="155"/>
      <c r="W113" s="146"/>
      <c r="X113" s="24"/>
      <c r="Y113" s="24"/>
      <c r="Z113" s="24"/>
      <c r="AA113" s="24"/>
      <c r="AB113" s="24"/>
      <c r="AC113" s="24"/>
      <c r="AD113" s="24"/>
      <c r="AE113" s="24"/>
      <c r="AF113" s="24"/>
      <c r="AG113" s="24"/>
      <c r="AH113" s="24"/>
    </row>
    <row r="114" spans="1:34" ht="23.45" customHeight="1" x14ac:dyDescent="0.2">
      <c r="A114" s="383" t="s">
        <v>173</v>
      </c>
      <c r="B114" s="383"/>
      <c r="C114" s="383"/>
      <c r="D114" s="383"/>
      <c r="E114" s="80">
        <f t="shared" si="4"/>
        <v>3</v>
      </c>
      <c r="F114" s="67">
        <v>0</v>
      </c>
      <c r="G114" s="67"/>
      <c r="H114" s="67">
        <v>0</v>
      </c>
      <c r="I114" s="67">
        <v>0</v>
      </c>
      <c r="J114" s="67">
        <v>0</v>
      </c>
      <c r="K114" s="67">
        <v>0</v>
      </c>
      <c r="L114" s="67">
        <v>1</v>
      </c>
      <c r="M114" s="67"/>
      <c r="N114" s="67">
        <v>2</v>
      </c>
      <c r="O114" s="67"/>
      <c r="P114" s="67">
        <v>0</v>
      </c>
      <c r="S114" s="150"/>
      <c r="T114" s="150"/>
      <c r="U114" s="150"/>
      <c r="V114" s="150"/>
      <c r="W114" s="146"/>
      <c r="X114" s="24"/>
      <c r="Y114" s="24"/>
      <c r="Z114" s="24"/>
      <c r="AA114" s="24"/>
      <c r="AB114" s="24"/>
      <c r="AC114" s="24"/>
      <c r="AD114" s="24"/>
      <c r="AE114" s="24"/>
      <c r="AF114" s="24"/>
      <c r="AG114" s="24"/>
      <c r="AH114" s="24"/>
    </row>
    <row r="115" spans="1:34" ht="23.45" customHeight="1" x14ac:dyDescent="0.2">
      <c r="A115" s="348" t="s">
        <v>453</v>
      </c>
      <c r="B115" s="348"/>
      <c r="C115" s="348"/>
      <c r="D115" s="348"/>
      <c r="E115" s="80">
        <f t="shared" si="4"/>
        <v>2</v>
      </c>
      <c r="F115" s="67">
        <f>SUM(F116:F116)</f>
        <v>0</v>
      </c>
      <c r="G115" s="67"/>
      <c r="H115" s="67">
        <f>SUM(H116:H116)</f>
        <v>0</v>
      </c>
      <c r="I115" s="67">
        <f>SUM(I116:I116)</f>
        <v>0</v>
      </c>
      <c r="J115" s="67">
        <f>SUM(J116:J116)</f>
        <v>0</v>
      </c>
      <c r="K115" s="67">
        <f>SUM(K116:K116)</f>
        <v>0</v>
      </c>
      <c r="L115" s="67">
        <f>SUM(L116:L116)</f>
        <v>0</v>
      </c>
      <c r="M115" s="67"/>
      <c r="N115" s="67">
        <f>SUM(N116:N116)</f>
        <v>2</v>
      </c>
      <c r="O115" s="67"/>
      <c r="P115" s="67">
        <f>SUM(P116:P116)</f>
        <v>0</v>
      </c>
      <c r="S115" s="155"/>
      <c r="T115" s="155"/>
      <c r="U115" s="155"/>
      <c r="V115" s="155"/>
      <c r="W115" s="146"/>
      <c r="X115" s="24"/>
      <c r="Y115" s="24"/>
      <c r="Z115" s="24"/>
      <c r="AA115" s="24"/>
      <c r="AB115" s="24"/>
      <c r="AC115" s="24"/>
      <c r="AD115" s="24"/>
      <c r="AE115" s="24"/>
      <c r="AF115" s="24"/>
      <c r="AG115" s="24"/>
      <c r="AH115" s="24"/>
    </row>
    <row r="116" spans="1:34" ht="23.45" customHeight="1" x14ac:dyDescent="0.2">
      <c r="A116" s="383" t="s">
        <v>173</v>
      </c>
      <c r="B116" s="383"/>
      <c r="C116" s="383"/>
      <c r="D116" s="383"/>
      <c r="E116" s="80">
        <f t="shared" si="4"/>
        <v>2</v>
      </c>
      <c r="F116" s="67">
        <v>0</v>
      </c>
      <c r="G116" s="67"/>
      <c r="H116" s="67">
        <v>0</v>
      </c>
      <c r="I116" s="67">
        <v>0</v>
      </c>
      <c r="J116" s="67">
        <v>0</v>
      </c>
      <c r="K116" s="67">
        <v>0</v>
      </c>
      <c r="L116" s="67">
        <v>0</v>
      </c>
      <c r="M116" s="67"/>
      <c r="N116" s="67">
        <v>2</v>
      </c>
      <c r="O116" s="67"/>
      <c r="P116" s="67">
        <v>0</v>
      </c>
      <c r="S116" s="150"/>
      <c r="T116" s="150"/>
      <c r="U116" s="150"/>
      <c r="V116" s="150"/>
      <c r="W116" s="146"/>
      <c r="X116" s="24"/>
      <c r="Y116" s="24"/>
      <c r="Z116" s="24"/>
      <c r="AA116" s="24"/>
      <c r="AB116" s="24"/>
      <c r="AC116" s="24"/>
      <c r="AD116" s="24"/>
      <c r="AE116" s="24"/>
      <c r="AF116" s="24"/>
      <c r="AG116" s="24"/>
      <c r="AH116" s="24"/>
    </row>
    <row r="117" spans="1:34" ht="23.45" customHeight="1" x14ac:dyDescent="0.2">
      <c r="A117" s="348" t="s">
        <v>454</v>
      </c>
      <c r="B117" s="348"/>
      <c r="C117" s="348"/>
      <c r="D117" s="348"/>
      <c r="E117" s="80">
        <f t="shared" si="4"/>
        <v>3</v>
      </c>
      <c r="F117" s="67">
        <f>SUM(F118:F118)</f>
        <v>0</v>
      </c>
      <c r="G117" s="67"/>
      <c r="H117" s="67">
        <f>SUM(H118:H118)</f>
        <v>0</v>
      </c>
      <c r="I117" s="67">
        <f>SUM(I118:I118)</f>
        <v>0</v>
      </c>
      <c r="J117" s="67">
        <f>SUM(J118:J118)</f>
        <v>0</v>
      </c>
      <c r="K117" s="67">
        <f>SUM(K118:K118)</f>
        <v>0</v>
      </c>
      <c r="L117" s="67">
        <f>SUM(L118:L118)</f>
        <v>2</v>
      </c>
      <c r="M117" s="67"/>
      <c r="N117" s="67">
        <f>SUM(N118:N118)</f>
        <v>1</v>
      </c>
      <c r="O117" s="67"/>
      <c r="P117" s="67">
        <f>SUM(P118:P118)</f>
        <v>0</v>
      </c>
      <c r="S117" s="155"/>
      <c r="T117" s="155"/>
      <c r="U117" s="155"/>
      <c r="V117" s="155"/>
      <c r="W117" s="146"/>
      <c r="X117" s="24"/>
      <c r="Y117" s="24"/>
      <c r="Z117" s="24"/>
      <c r="AA117" s="24"/>
      <c r="AB117" s="24"/>
      <c r="AC117" s="24"/>
      <c r="AD117" s="24"/>
      <c r="AE117" s="24"/>
      <c r="AF117" s="24"/>
      <c r="AG117" s="24"/>
      <c r="AH117" s="24"/>
    </row>
    <row r="118" spans="1:34" ht="23.45" customHeight="1" x14ac:dyDescent="0.2">
      <c r="A118" s="383" t="s">
        <v>173</v>
      </c>
      <c r="B118" s="383"/>
      <c r="C118" s="383"/>
      <c r="D118" s="383"/>
      <c r="E118" s="80">
        <f t="shared" si="4"/>
        <v>3</v>
      </c>
      <c r="F118" s="67">
        <v>0</v>
      </c>
      <c r="G118" s="67"/>
      <c r="H118" s="67">
        <v>0</v>
      </c>
      <c r="I118" s="67">
        <v>0</v>
      </c>
      <c r="J118" s="67">
        <v>0</v>
      </c>
      <c r="K118" s="67">
        <v>0</v>
      </c>
      <c r="L118" s="67">
        <v>2</v>
      </c>
      <c r="M118" s="67"/>
      <c r="N118" s="67">
        <v>1</v>
      </c>
      <c r="O118" s="67"/>
      <c r="P118" s="67">
        <v>0</v>
      </c>
      <c r="S118" s="150"/>
      <c r="T118" s="150"/>
      <c r="U118" s="150"/>
      <c r="V118" s="150"/>
      <c r="W118" s="146"/>
      <c r="X118" s="24"/>
      <c r="Y118" s="24"/>
      <c r="Z118" s="24"/>
      <c r="AA118" s="24"/>
      <c r="AB118" s="24"/>
      <c r="AC118" s="24"/>
      <c r="AD118" s="24"/>
      <c r="AE118" s="24"/>
      <c r="AF118" s="24"/>
      <c r="AG118" s="24"/>
      <c r="AH118" s="24"/>
    </row>
    <row r="119" spans="1:34" ht="23.45" customHeight="1" x14ac:dyDescent="0.2">
      <c r="A119" s="348" t="s">
        <v>455</v>
      </c>
      <c r="B119" s="348"/>
      <c r="C119" s="348"/>
      <c r="D119" s="348"/>
      <c r="E119" s="80">
        <f t="shared" si="4"/>
        <v>12</v>
      </c>
      <c r="F119" s="67">
        <f>SUM(F120:F121)</f>
        <v>3</v>
      </c>
      <c r="G119" s="67"/>
      <c r="H119" s="67">
        <f>SUM(H120:H121)</f>
        <v>1</v>
      </c>
      <c r="I119" s="67">
        <f>SUM(I120:I121)</f>
        <v>0</v>
      </c>
      <c r="J119" s="67">
        <f>SUM(J120:J121)</f>
        <v>0</v>
      </c>
      <c r="K119" s="67">
        <f>SUM(K120:K121)</f>
        <v>0</v>
      </c>
      <c r="L119" s="67">
        <f>SUM(L120:L121)</f>
        <v>5</v>
      </c>
      <c r="M119" s="67"/>
      <c r="N119" s="67">
        <f>SUM(N120:N121)</f>
        <v>3</v>
      </c>
      <c r="O119" s="67"/>
      <c r="P119" s="67">
        <f>SUM(P120:P121)</f>
        <v>0</v>
      </c>
      <c r="S119" s="155"/>
      <c r="T119" s="155"/>
      <c r="U119" s="155"/>
      <c r="V119" s="155"/>
      <c r="W119" s="146"/>
      <c r="X119" s="24"/>
      <c r="Y119" s="24"/>
      <c r="Z119" s="24"/>
      <c r="AA119" s="24"/>
      <c r="AB119" s="24"/>
      <c r="AC119" s="24"/>
      <c r="AD119" s="24"/>
      <c r="AE119" s="24"/>
      <c r="AF119" s="24"/>
      <c r="AG119" s="24"/>
      <c r="AH119" s="24"/>
    </row>
    <row r="120" spans="1:34" ht="23.45" customHeight="1" x14ac:dyDescent="0.2">
      <c r="A120" s="383" t="s">
        <v>173</v>
      </c>
      <c r="B120" s="383"/>
      <c r="C120" s="383"/>
      <c r="D120" s="383"/>
      <c r="E120" s="80">
        <f t="shared" si="4"/>
        <v>11</v>
      </c>
      <c r="F120" s="67">
        <v>3</v>
      </c>
      <c r="G120" s="67"/>
      <c r="H120" s="67">
        <v>1</v>
      </c>
      <c r="I120" s="67">
        <v>0</v>
      </c>
      <c r="J120" s="67">
        <v>0</v>
      </c>
      <c r="K120" s="67">
        <v>0</v>
      </c>
      <c r="L120" s="67">
        <v>5</v>
      </c>
      <c r="M120" s="67"/>
      <c r="N120" s="67">
        <v>2</v>
      </c>
      <c r="O120" s="67"/>
      <c r="P120" s="67">
        <v>0</v>
      </c>
      <c r="S120" s="150"/>
      <c r="T120" s="150"/>
      <c r="U120" s="150"/>
      <c r="V120" s="150"/>
      <c r="W120" s="146"/>
      <c r="X120" s="24"/>
      <c r="Y120" s="24"/>
      <c r="Z120" s="24"/>
      <c r="AA120" s="24"/>
      <c r="AB120" s="24"/>
      <c r="AC120" s="24"/>
      <c r="AD120" s="24"/>
      <c r="AE120" s="24"/>
      <c r="AF120" s="24"/>
      <c r="AG120" s="24"/>
      <c r="AH120" s="24"/>
    </row>
    <row r="121" spans="1:34" ht="22.5" customHeight="1" x14ac:dyDescent="0.2">
      <c r="A121" s="396" t="s">
        <v>224</v>
      </c>
      <c r="B121" s="396"/>
      <c r="C121" s="396"/>
      <c r="D121" s="396"/>
      <c r="E121" s="80">
        <f t="shared" si="4"/>
        <v>1</v>
      </c>
      <c r="F121" s="67">
        <v>0</v>
      </c>
      <c r="G121" s="67"/>
      <c r="H121" s="67">
        <v>0</v>
      </c>
      <c r="I121" s="67">
        <v>0</v>
      </c>
      <c r="J121" s="67">
        <v>0</v>
      </c>
      <c r="K121" s="67">
        <v>0</v>
      </c>
      <c r="L121" s="67">
        <v>0</v>
      </c>
      <c r="M121" s="67"/>
      <c r="N121" s="67">
        <v>1</v>
      </c>
      <c r="O121" s="67"/>
      <c r="P121" s="67">
        <v>0</v>
      </c>
      <c r="S121" s="153"/>
      <c r="T121" s="153"/>
      <c r="U121" s="153"/>
      <c r="V121" s="153"/>
      <c r="W121" s="146"/>
      <c r="X121" s="24"/>
      <c r="Y121" s="24"/>
      <c r="Z121" s="24"/>
      <c r="AA121" s="24"/>
      <c r="AB121" s="24"/>
      <c r="AC121" s="24"/>
      <c r="AD121" s="24"/>
      <c r="AE121" s="24"/>
      <c r="AF121" s="24"/>
      <c r="AG121" s="24"/>
      <c r="AH121" s="24"/>
    </row>
    <row r="122" spans="1:34" ht="23.45" customHeight="1" x14ac:dyDescent="0.2">
      <c r="A122" s="348" t="s">
        <v>456</v>
      </c>
      <c r="B122" s="348"/>
      <c r="C122" s="348"/>
      <c r="D122" s="348"/>
      <c r="E122" s="80">
        <f t="shared" si="4"/>
        <v>39</v>
      </c>
      <c r="F122" s="67">
        <f>SUM(F123:F124)</f>
        <v>6</v>
      </c>
      <c r="G122" s="67"/>
      <c r="H122" s="67">
        <f>SUM(H123:H124)</f>
        <v>3</v>
      </c>
      <c r="I122" s="67">
        <f>SUM(I123:I124)</f>
        <v>2</v>
      </c>
      <c r="J122" s="67">
        <f>SUM(J123:J124)</f>
        <v>0</v>
      </c>
      <c r="K122" s="67">
        <f>SUM(K123:K124)</f>
        <v>3</v>
      </c>
      <c r="L122" s="67">
        <f>SUM(L123:L124)</f>
        <v>10</v>
      </c>
      <c r="M122" s="67"/>
      <c r="N122" s="67">
        <f>SUM(N123:N124)</f>
        <v>15</v>
      </c>
      <c r="O122" s="67"/>
      <c r="P122" s="67">
        <f>SUM(P123:P124)</f>
        <v>0</v>
      </c>
      <c r="S122" s="155"/>
      <c r="T122" s="155"/>
      <c r="U122" s="155"/>
      <c r="V122" s="155"/>
      <c r="W122" s="146"/>
      <c r="X122" s="24"/>
      <c r="Y122" s="24"/>
      <c r="Z122" s="24"/>
      <c r="AA122" s="24"/>
      <c r="AB122" s="24"/>
      <c r="AC122" s="24"/>
      <c r="AD122" s="24"/>
      <c r="AE122" s="24"/>
      <c r="AF122" s="24"/>
      <c r="AG122" s="24"/>
      <c r="AH122" s="24"/>
    </row>
    <row r="123" spans="1:34" ht="23.45" customHeight="1" x14ac:dyDescent="0.2">
      <c r="A123" s="383" t="s">
        <v>173</v>
      </c>
      <c r="B123" s="383"/>
      <c r="C123" s="383"/>
      <c r="D123" s="383"/>
      <c r="E123" s="80">
        <f t="shared" si="4"/>
        <v>34</v>
      </c>
      <c r="F123" s="67">
        <v>5</v>
      </c>
      <c r="G123" s="67"/>
      <c r="H123" s="67">
        <v>2</v>
      </c>
      <c r="I123" s="67">
        <v>1</v>
      </c>
      <c r="J123" s="67">
        <v>0</v>
      </c>
      <c r="K123" s="67">
        <v>2</v>
      </c>
      <c r="L123" s="67">
        <v>10</v>
      </c>
      <c r="M123" s="67"/>
      <c r="N123" s="67">
        <v>14</v>
      </c>
      <c r="O123" s="67"/>
      <c r="P123" s="67">
        <v>0</v>
      </c>
      <c r="S123" s="150"/>
      <c r="T123" s="150"/>
      <c r="U123" s="150"/>
      <c r="V123" s="150"/>
      <c r="W123" s="146"/>
      <c r="X123" s="24"/>
      <c r="Y123" s="24"/>
      <c r="Z123" s="24"/>
      <c r="AA123" s="24"/>
      <c r="AB123" s="24"/>
      <c r="AC123" s="24"/>
      <c r="AD123" s="24"/>
      <c r="AE123" s="24"/>
      <c r="AF123" s="24"/>
      <c r="AG123" s="24"/>
      <c r="AH123" s="24"/>
    </row>
    <row r="124" spans="1:34" ht="22.5" customHeight="1" x14ac:dyDescent="0.2">
      <c r="A124" s="396" t="s">
        <v>224</v>
      </c>
      <c r="B124" s="396"/>
      <c r="C124" s="396"/>
      <c r="D124" s="396"/>
      <c r="E124" s="80">
        <f t="shared" si="4"/>
        <v>5</v>
      </c>
      <c r="F124" s="67">
        <v>1</v>
      </c>
      <c r="G124" s="67"/>
      <c r="H124" s="67">
        <v>1</v>
      </c>
      <c r="I124" s="67">
        <v>1</v>
      </c>
      <c r="J124" s="67">
        <v>0</v>
      </c>
      <c r="K124" s="67">
        <v>1</v>
      </c>
      <c r="L124" s="67">
        <v>0</v>
      </c>
      <c r="M124" s="67"/>
      <c r="N124" s="67">
        <v>1</v>
      </c>
      <c r="O124" s="67"/>
      <c r="P124" s="67">
        <v>0</v>
      </c>
      <c r="S124" s="153"/>
      <c r="T124" s="153"/>
      <c r="U124" s="153"/>
      <c r="V124" s="153"/>
      <c r="W124" s="146"/>
      <c r="X124" s="24"/>
      <c r="Y124" s="24"/>
      <c r="Z124" s="24"/>
      <c r="AA124" s="24"/>
      <c r="AB124" s="24"/>
      <c r="AC124" s="24"/>
      <c r="AD124" s="24"/>
      <c r="AE124" s="24"/>
      <c r="AF124" s="24"/>
      <c r="AG124" s="24"/>
      <c r="AH124" s="24"/>
    </row>
    <row r="125" spans="1:34" ht="23.45" customHeight="1" x14ac:dyDescent="0.2">
      <c r="A125" s="348" t="s">
        <v>457</v>
      </c>
      <c r="B125" s="348"/>
      <c r="C125" s="348"/>
      <c r="D125" s="348"/>
      <c r="E125" s="80">
        <f t="shared" si="4"/>
        <v>6</v>
      </c>
      <c r="F125" s="67">
        <f>SUM(F126:F126)</f>
        <v>0</v>
      </c>
      <c r="G125" s="67"/>
      <c r="H125" s="67">
        <f>SUM(H126:H126)</f>
        <v>0</v>
      </c>
      <c r="I125" s="67">
        <f>SUM(I126:I126)</f>
        <v>0</v>
      </c>
      <c r="J125" s="67">
        <f>SUM(J126:J126)</f>
        <v>1</v>
      </c>
      <c r="K125" s="67">
        <f>SUM(K126:K126)</f>
        <v>0</v>
      </c>
      <c r="L125" s="67">
        <f>SUM(L126:L126)</f>
        <v>2</v>
      </c>
      <c r="M125" s="67"/>
      <c r="N125" s="67">
        <f>SUM(N126:N126)</f>
        <v>3</v>
      </c>
      <c r="O125" s="67"/>
      <c r="P125" s="67">
        <f>SUM(P126:P126)</f>
        <v>0</v>
      </c>
      <c r="S125" s="155"/>
      <c r="T125" s="155"/>
      <c r="U125" s="155"/>
      <c r="V125" s="155"/>
      <c r="W125" s="146"/>
      <c r="X125" s="24"/>
      <c r="Y125" s="24"/>
      <c r="Z125" s="24"/>
      <c r="AA125" s="24"/>
      <c r="AB125" s="24"/>
      <c r="AC125" s="24"/>
      <c r="AD125" s="24"/>
      <c r="AE125" s="24"/>
      <c r="AF125" s="24"/>
      <c r="AG125" s="24"/>
      <c r="AH125" s="24"/>
    </row>
    <row r="126" spans="1:34" ht="23.45" customHeight="1" x14ac:dyDescent="0.2">
      <c r="A126" s="383" t="s">
        <v>173</v>
      </c>
      <c r="B126" s="383"/>
      <c r="C126" s="383"/>
      <c r="D126" s="383"/>
      <c r="E126" s="80">
        <f t="shared" si="4"/>
        <v>6</v>
      </c>
      <c r="F126" s="67">
        <v>0</v>
      </c>
      <c r="G126" s="67"/>
      <c r="H126" s="67">
        <v>0</v>
      </c>
      <c r="I126" s="67">
        <v>0</v>
      </c>
      <c r="J126" s="67">
        <v>1</v>
      </c>
      <c r="K126" s="67">
        <v>0</v>
      </c>
      <c r="L126" s="67">
        <v>2</v>
      </c>
      <c r="M126" s="67"/>
      <c r="N126" s="67">
        <v>3</v>
      </c>
      <c r="O126" s="67"/>
      <c r="P126" s="67">
        <v>0</v>
      </c>
      <c r="S126" s="150"/>
      <c r="T126" s="150"/>
      <c r="U126" s="150"/>
      <c r="V126" s="150"/>
      <c r="W126" s="146"/>
      <c r="X126" s="24"/>
      <c r="Y126" s="24"/>
      <c r="Z126" s="24"/>
      <c r="AA126" s="24"/>
      <c r="AB126" s="24"/>
      <c r="AC126" s="24"/>
      <c r="AD126" s="24"/>
      <c r="AE126" s="24"/>
      <c r="AF126" s="24"/>
      <c r="AG126" s="24"/>
      <c r="AH126" s="24"/>
    </row>
    <row r="127" spans="1:34" ht="23.45" customHeight="1" x14ac:dyDescent="0.2">
      <c r="A127" s="348" t="s">
        <v>458</v>
      </c>
      <c r="B127" s="348"/>
      <c r="C127" s="348"/>
      <c r="D127" s="348"/>
      <c r="E127" s="80">
        <f t="shared" si="4"/>
        <v>2</v>
      </c>
      <c r="F127" s="67">
        <f>SUM(F128:F128)</f>
        <v>0</v>
      </c>
      <c r="G127" s="67"/>
      <c r="H127" s="67">
        <f>SUM(H128:H128)</f>
        <v>0</v>
      </c>
      <c r="I127" s="67">
        <f>SUM(I128:I128)</f>
        <v>0</v>
      </c>
      <c r="J127" s="67">
        <f>SUM(J128:J128)</f>
        <v>0</v>
      </c>
      <c r="K127" s="67">
        <f>SUM(K128:K128)</f>
        <v>0</v>
      </c>
      <c r="L127" s="67">
        <f>SUM(L128:L128)</f>
        <v>0</v>
      </c>
      <c r="M127" s="67"/>
      <c r="N127" s="67">
        <f>SUM(N128:N128)</f>
        <v>2</v>
      </c>
      <c r="O127" s="67"/>
      <c r="P127" s="67">
        <f>SUM(P128:P128)</f>
        <v>0</v>
      </c>
      <c r="V127" s="155"/>
      <c r="W127" s="146"/>
      <c r="X127" s="24"/>
      <c r="Y127" s="24"/>
      <c r="Z127" s="24"/>
      <c r="AA127" s="24"/>
      <c r="AB127" s="24"/>
      <c r="AC127" s="24"/>
      <c r="AD127" s="24"/>
      <c r="AE127" s="24"/>
      <c r="AF127" s="24"/>
      <c r="AG127" s="24"/>
      <c r="AH127" s="24"/>
    </row>
    <row r="128" spans="1:34" ht="23.45" customHeight="1" x14ac:dyDescent="0.2">
      <c r="A128" s="383" t="s">
        <v>173</v>
      </c>
      <c r="B128" s="383"/>
      <c r="C128" s="383"/>
      <c r="D128" s="383"/>
      <c r="E128" s="80">
        <f t="shared" si="4"/>
        <v>2</v>
      </c>
      <c r="F128" s="67">
        <v>0</v>
      </c>
      <c r="G128" s="67"/>
      <c r="H128" s="67">
        <v>0</v>
      </c>
      <c r="I128" s="67">
        <v>0</v>
      </c>
      <c r="J128" s="67">
        <v>0</v>
      </c>
      <c r="K128" s="67">
        <v>0</v>
      </c>
      <c r="L128" s="67">
        <v>0</v>
      </c>
      <c r="M128" s="67"/>
      <c r="N128" s="67">
        <v>2</v>
      </c>
      <c r="O128" s="67"/>
      <c r="P128" s="67">
        <v>0</v>
      </c>
      <c r="S128" s="150"/>
      <c r="T128" s="150"/>
      <c r="U128" s="150"/>
      <c r="V128" s="150"/>
      <c r="W128" s="146"/>
      <c r="X128" s="24"/>
      <c r="Y128" s="24"/>
      <c r="Z128" s="24"/>
      <c r="AA128" s="24"/>
      <c r="AB128" s="24"/>
      <c r="AC128" s="24"/>
      <c r="AD128" s="24"/>
      <c r="AE128" s="24"/>
      <c r="AF128" s="24"/>
      <c r="AG128" s="24"/>
      <c r="AH128" s="24"/>
    </row>
    <row r="129" spans="1:34" ht="23.45" customHeight="1" x14ac:dyDescent="0.2">
      <c r="A129" s="348" t="s">
        <v>459</v>
      </c>
      <c r="B129" s="348"/>
      <c r="C129" s="348"/>
      <c r="D129" s="348"/>
      <c r="E129" s="80">
        <f t="shared" si="4"/>
        <v>3</v>
      </c>
      <c r="F129" s="67">
        <f>SUM(F130:F130)</f>
        <v>0</v>
      </c>
      <c r="G129" s="67"/>
      <c r="H129" s="67">
        <f>SUM(H130:H130)</f>
        <v>0</v>
      </c>
      <c r="I129" s="67">
        <f>SUM(I130:I130)</f>
        <v>0</v>
      </c>
      <c r="J129" s="67">
        <f>SUM(J130:J130)</f>
        <v>0</v>
      </c>
      <c r="K129" s="67">
        <f>SUM(K130:K130)</f>
        <v>0</v>
      </c>
      <c r="L129" s="67">
        <f>SUM(L130:L130)</f>
        <v>0</v>
      </c>
      <c r="M129" s="67"/>
      <c r="N129" s="67">
        <f>SUM(N130:N130)</f>
        <v>3</v>
      </c>
      <c r="O129" s="67"/>
      <c r="P129" s="67">
        <f>SUM(P130:P130)</f>
        <v>0</v>
      </c>
      <c r="S129" s="155"/>
      <c r="T129" s="155"/>
      <c r="U129" s="155"/>
      <c r="V129" s="155"/>
      <c r="W129" s="146"/>
      <c r="X129" s="24"/>
      <c r="Y129" s="24"/>
      <c r="Z129" s="24"/>
      <c r="AA129" s="24"/>
      <c r="AB129" s="24"/>
      <c r="AC129" s="24"/>
      <c r="AD129" s="24"/>
      <c r="AE129" s="24"/>
      <c r="AF129" s="24"/>
      <c r="AG129" s="24"/>
      <c r="AH129" s="24"/>
    </row>
    <row r="130" spans="1:34" ht="23.45" customHeight="1" x14ac:dyDescent="0.2">
      <c r="A130" s="383" t="s">
        <v>173</v>
      </c>
      <c r="B130" s="383"/>
      <c r="C130" s="383"/>
      <c r="D130" s="383"/>
      <c r="E130" s="80">
        <f t="shared" si="4"/>
        <v>3</v>
      </c>
      <c r="F130" s="67">
        <v>0</v>
      </c>
      <c r="G130" s="67"/>
      <c r="H130" s="67">
        <v>0</v>
      </c>
      <c r="I130" s="67">
        <v>0</v>
      </c>
      <c r="J130" s="67">
        <v>0</v>
      </c>
      <c r="K130" s="67">
        <v>0</v>
      </c>
      <c r="L130" s="67">
        <v>0</v>
      </c>
      <c r="M130" s="67"/>
      <c r="N130" s="67">
        <v>3</v>
      </c>
      <c r="O130" s="67"/>
      <c r="P130" s="67">
        <v>0</v>
      </c>
      <c r="S130" s="150"/>
      <c r="T130" s="150"/>
      <c r="U130" s="150"/>
      <c r="V130" s="150"/>
      <c r="W130" s="146"/>
      <c r="X130" s="24"/>
      <c r="Y130" s="24"/>
      <c r="Z130" s="24"/>
      <c r="AA130" s="24"/>
      <c r="AB130" s="24"/>
      <c r="AC130" s="24"/>
      <c r="AD130" s="24"/>
      <c r="AE130" s="24"/>
      <c r="AF130" s="24"/>
      <c r="AG130" s="24"/>
      <c r="AH130" s="24"/>
    </row>
    <row r="131" spans="1:34" ht="23.45" customHeight="1" x14ac:dyDescent="0.2">
      <c r="A131" s="348" t="s">
        <v>460</v>
      </c>
      <c r="B131" s="348"/>
      <c r="C131" s="348"/>
      <c r="D131" s="348"/>
      <c r="E131" s="80">
        <f t="shared" si="4"/>
        <v>6</v>
      </c>
      <c r="F131" s="67">
        <f>SUM(F132:F132)</f>
        <v>0</v>
      </c>
      <c r="G131" s="67"/>
      <c r="H131" s="67">
        <f>SUM(H132:H132)</f>
        <v>0</v>
      </c>
      <c r="I131" s="67">
        <f>SUM(I132:I132)</f>
        <v>0</v>
      </c>
      <c r="J131" s="67">
        <f>SUM(J132:J132)</f>
        <v>0</v>
      </c>
      <c r="K131" s="67">
        <f>SUM(K132:K132)</f>
        <v>0</v>
      </c>
      <c r="L131" s="67">
        <f>SUM(L132:L132)</f>
        <v>2</v>
      </c>
      <c r="M131" s="67"/>
      <c r="N131" s="67">
        <f>SUM(N132:N132)</f>
        <v>4</v>
      </c>
      <c r="O131" s="67"/>
      <c r="P131" s="67">
        <f>SUM(P132:P132)</f>
        <v>0</v>
      </c>
      <c r="S131" s="155"/>
      <c r="T131" s="155"/>
      <c r="U131" s="155"/>
      <c r="V131" s="155"/>
      <c r="W131" s="146"/>
      <c r="X131" s="24"/>
      <c r="Y131" s="24"/>
      <c r="Z131" s="24"/>
      <c r="AA131" s="24"/>
      <c r="AB131" s="24"/>
      <c r="AC131" s="24"/>
      <c r="AD131" s="24"/>
      <c r="AE131" s="24"/>
      <c r="AF131" s="24"/>
      <c r="AG131" s="24"/>
      <c r="AH131" s="24"/>
    </row>
    <row r="132" spans="1:34" ht="23.45" customHeight="1" x14ac:dyDescent="0.2">
      <c r="A132" s="383" t="s">
        <v>173</v>
      </c>
      <c r="B132" s="383"/>
      <c r="C132" s="383"/>
      <c r="D132" s="383"/>
      <c r="E132" s="80">
        <f t="shared" si="4"/>
        <v>6</v>
      </c>
      <c r="F132" s="67">
        <v>0</v>
      </c>
      <c r="G132" s="67"/>
      <c r="H132" s="67">
        <v>0</v>
      </c>
      <c r="I132" s="67">
        <v>0</v>
      </c>
      <c r="J132" s="67">
        <v>0</v>
      </c>
      <c r="K132" s="67">
        <v>0</v>
      </c>
      <c r="L132" s="67">
        <v>2</v>
      </c>
      <c r="M132" s="67"/>
      <c r="N132" s="67">
        <v>4</v>
      </c>
      <c r="O132" s="67"/>
      <c r="P132" s="67">
        <v>0</v>
      </c>
      <c r="S132" s="150"/>
      <c r="T132" s="150"/>
      <c r="U132" s="150"/>
      <c r="V132" s="150"/>
      <c r="W132" s="146"/>
      <c r="X132" s="24"/>
      <c r="Y132" s="24"/>
      <c r="Z132" s="24"/>
      <c r="AA132" s="24"/>
      <c r="AB132" s="24"/>
      <c r="AC132" s="24"/>
      <c r="AD132" s="24"/>
      <c r="AE132" s="24"/>
      <c r="AF132" s="24"/>
      <c r="AG132" s="24"/>
      <c r="AH132" s="24"/>
    </row>
    <row r="133" spans="1:34" ht="23.45" customHeight="1" x14ac:dyDescent="0.2">
      <c r="A133" s="399" t="s">
        <v>461</v>
      </c>
      <c r="B133" s="399"/>
      <c r="C133" s="399"/>
      <c r="D133" s="399"/>
      <c r="E133" s="80">
        <f t="shared" si="4"/>
        <v>20</v>
      </c>
      <c r="F133" s="67">
        <f>SUM(F134:F135)</f>
        <v>5</v>
      </c>
      <c r="G133" s="67"/>
      <c r="H133" s="67">
        <f>SUM(H134:H135)</f>
        <v>1</v>
      </c>
      <c r="I133" s="67">
        <f>SUM(I134:I135)</f>
        <v>0</v>
      </c>
      <c r="J133" s="67">
        <f>SUM(J134:J135)</f>
        <v>0</v>
      </c>
      <c r="K133" s="67">
        <f>SUM(K134:K135)</f>
        <v>0</v>
      </c>
      <c r="L133" s="67">
        <f>SUM(L134:L135)</f>
        <v>9</v>
      </c>
      <c r="M133" s="67"/>
      <c r="N133" s="67">
        <f>SUM(N134:N135)</f>
        <v>5</v>
      </c>
      <c r="O133" s="67"/>
      <c r="P133" s="67">
        <f>SUM(P134:P135)</f>
        <v>0</v>
      </c>
      <c r="S133" s="155"/>
      <c r="T133" s="155"/>
      <c r="U133" s="155"/>
      <c r="V133" s="155"/>
      <c r="W133" s="146"/>
      <c r="X133" s="24"/>
      <c r="Y133" s="24"/>
      <c r="Z133" s="24"/>
      <c r="AA133" s="24"/>
      <c r="AB133" s="24"/>
      <c r="AC133" s="24"/>
      <c r="AD133" s="24"/>
      <c r="AE133" s="24"/>
      <c r="AF133" s="24"/>
      <c r="AG133" s="24"/>
      <c r="AH133" s="24"/>
    </row>
    <row r="134" spans="1:34" ht="23.45" customHeight="1" x14ac:dyDescent="0.2">
      <c r="A134" s="383" t="s">
        <v>173</v>
      </c>
      <c r="B134" s="383"/>
      <c r="C134" s="383"/>
      <c r="D134" s="383"/>
      <c r="E134" s="80">
        <f t="shared" si="4"/>
        <v>18</v>
      </c>
      <c r="F134" s="67">
        <v>4</v>
      </c>
      <c r="G134" s="67"/>
      <c r="H134" s="67">
        <v>1</v>
      </c>
      <c r="I134" s="67">
        <v>0</v>
      </c>
      <c r="J134" s="67">
        <v>0</v>
      </c>
      <c r="K134" s="67">
        <v>0</v>
      </c>
      <c r="L134" s="67">
        <v>9</v>
      </c>
      <c r="M134" s="67"/>
      <c r="N134" s="67">
        <v>4</v>
      </c>
      <c r="O134" s="67"/>
      <c r="P134" s="67">
        <v>0</v>
      </c>
      <c r="S134" s="150"/>
      <c r="T134" s="150"/>
      <c r="U134" s="150"/>
      <c r="V134" s="150"/>
      <c r="W134" s="146"/>
      <c r="X134" s="24"/>
      <c r="Y134" s="24"/>
      <c r="Z134" s="24"/>
      <c r="AA134" s="24"/>
      <c r="AB134" s="24"/>
      <c r="AC134" s="24"/>
      <c r="AD134" s="24"/>
      <c r="AE134" s="24"/>
      <c r="AF134" s="24"/>
      <c r="AG134" s="24"/>
      <c r="AH134" s="24"/>
    </row>
    <row r="135" spans="1:34" ht="22.5" customHeight="1" x14ac:dyDescent="0.2">
      <c r="A135" s="396" t="s">
        <v>224</v>
      </c>
      <c r="B135" s="396"/>
      <c r="C135" s="396"/>
      <c r="D135" s="396"/>
      <c r="E135" s="80">
        <f t="shared" si="4"/>
        <v>2</v>
      </c>
      <c r="F135" s="67">
        <v>1</v>
      </c>
      <c r="G135" s="67"/>
      <c r="H135" s="67">
        <v>0</v>
      </c>
      <c r="I135" s="67">
        <v>0</v>
      </c>
      <c r="J135" s="67">
        <v>0</v>
      </c>
      <c r="K135" s="67">
        <v>0</v>
      </c>
      <c r="L135" s="67">
        <v>0</v>
      </c>
      <c r="M135" s="67"/>
      <c r="N135" s="67">
        <v>1</v>
      </c>
      <c r="O135" s="67"/>
      <c r="P135" s="67">
        <v>0</v>
      </c>
      <c r="S135" s="153"/>
      <c r="T135" s="153"/>
      <c r="U135" s="153"/>
      <c r="V135" s="153"/>
      <c r="W135" s="146"/>
      <c r="X135" s="24"/>
      <c r="Y135" s="24"/>
      <c r="Z135" s="24"/>
      <c r="AA135" s="24"/>
      <c r="AB135" s="24"/>
      <c r="AC135" s="24"/>
      <c r="AD135" s="24"/>
      <c r="AE135" s="24"/>
      <c r="AF135" s="24"/>
      <c r="AG135" s="24"/>
      <c r="AH135" s="24"/>
    </row>
    <row r="136" spans="1:34" ht="23.45" customHeight="1" x14ac:dyDescent="0.2">
      <c r="A136" s="399" t="s">
        <v>462</v>
      </c>
      <c r="B136" s="399"/>
      <c r="C136" s="399"/>
      <c r="D136" s="399"/>
      <c r="E136" s="80">
        <f t="shared" ref="E136:E160" si="5">SUM(F136:P136)</f>
        <v>16</v>
      </c>
      <c r="F136" s="67">
        <f>SUM(F137:F138)</f>
        <v>5</v>
      </c>
      <c r="G136" s="67"/>
      <c r="H136" s="67">
        <f>SUM(H137:H138)</f>
        <v>2</v>
      </c>
      <c r="I136" s="67">
        <f>SUM(I137:I138)</f>
        <v>0</v>
      </c>
      <c r="J136" s="67">
        <f>SUM(J137:J138)</f>
        <v>0</v>
      </c>
      <c r="K136" s="67">
        <f>SUM(K137:K138)</f>
        <v>0</v>
      </c>
      <c r="L136" s="67">
        <f>SUM(L137:L138)</f>
        <v>2</v>
      </c>
      <c r="M136" s="67"/>
      <c r="N136" s="67">
        <f>SUM(N137:N138)</f>
        <v>7</v>
      </c>
      <c r="O136" s="67"/>
      <c r="P136" s="67">
        <f>SUM(P137:P138)</f>
        <v>0</v>
      </c>
      <c r="S136" s="155"/>
      <c r="T136" s="155"/>
      <c r="U136" s="155"/>
      <c r="V136" s="155"/>
      <c r="W136" s="146"/>
      <c r="X136" s="24"/>
      <c r="Y136" s="24"/>
      <c r="Z136" s="24"/>
      <c r="AA136" s="24"/>
      <c r="AB136" s="24"/>
      <c r="AC136" s="24"/>
      <c r="AD136" s="24"/>
      <c r="AE136" s="24"/>
      <c r="AF136" s="24"/>
      <c r="AG136" s="24"/>
      <c r="AH136" s="24"/>
    </row>
    <row r="137" spans="1:34" ht="23.45" customHeight="1" x14ac:dyDescent="0.2">
      <c r="A137" s="383" t="s">
        <v>173</v>
      </c>
      <c r="B137" s="383"/>
      <c r="C137" s="383"/>
      <c r="D137" s="383"/>
      <c r="E137" s="80">
        <f t="shared" si="5"/>
        <v>14</v>
      </c>
      <c r="F137" s="67">
        <v>4</v>
      </c>
      <c r="G137" s="67"/>
      <c r="H137" s="67">
        <v>2</v>
      </c>
      <c r="I137" s="67">
        <v>0</v>
      </c>
      <c r="J137" s="67">
        <v>0</v>
      </c>
      <c r="K137" s="67">
        <v>0</v>
      </c>
      <c r="L137" s="67">
        <v>2</v>
      </c>
      <c r="M137" s="67"/>
      <c r="N137" s="67">
        <v>6</v>
      </c>
      <c r="O137" s="67"/>
      <c r="P137" s="67">
        <v>0</v>
      </c>
      <c r="S137" s="150"/>
      <c r="T137" s="150"/>
      <c r="U137" s="150"/>
      <c r="V137" s="150"/>
      <c r="W137" s="146"/>
      <c r="X137" s="24"/>
      <c r="Y137" s="24"/>
      <c r="Z137" s="24"/>
      <c r="AA137" s="24"/>
      <c r="AB137" s="24"/>
      <c r="AC137" s="24"/>
      <c r="AD137" s="24"/>
      <c r="AE137" s="24"/>
      <c r="AF137" s="24"/>
      <c r="AG137" s="24"/>
      <c r="AH137" s="24"/>
    </row>
    <row r="138" spans="1:34" ht="22.5" customHeight="1" x14ac:dyDescent="0.2">
      <c r="A138" s="396" t="s">
        <v>224</v>
      </c>
      <c r="B138" s="396"/>
      <c r="C138" s="396"/>
      <c r="D138" s="396"/>
      <c r="E138" s="80">
        <f t="shared" si="5"/>
        <v>2</v>
      </c>
      <c r="F138" s="67">
        <v>1</v>
      </c>
      <c r="G138" s="67"/>
      <c r="H138" s="67">
        <v>0</v>
      </c>
      <c r="I138" s="67">
        <v>0</v>
      </c>
      <c r="J138" s="67">
        <v>0</v>
      </c>
      <c r="K138" s="67">
        <v>0</v>
      </c>
      <c r="L138" s="67">
        <v>0</v>
      </c>
      <c r="M138" s="67"/>
      <c r="N138" s="67">
        <v>1</v>
      </c>
      <c r="O138" s="67"/>
      <c r="P138" s="67">
        <v>0</v>
      </c>
      <c r="S138" s="153"/>
      <c r="T138" s="153"/>
      <c r="U138" s="153"/>
      <c r="V138" s="153"/>
      <c r="W138" s="146"/>
      <c r="X138" s="24"/>
      <c r="Y138" s="24"/>
      <c r="Z138" s="24"/>
      <c r="AA138" s="24"/>
      <c r="AB138" s="24"/>
      <c r="AC138" s="24"/>
      <c r="AD138" s="24"/>
      <c r="AE138" s="24"/>
      <c r="AF138" s="24"/>
      <c r="AG138" s="24"/>
      <c r="AH138" s="24"/>
    </row>
    <row r="139" spans="1:34" ht="23.45" customHeight="1" x14ac:dyDescent="0.2">
      <c r="A139" s="348" t="s">
        <v>463</v>
      </c>
      <c r="B139" s="348"/>
      <c r="C139" s="348"/>
      <c r="D139" s="348"/>
      <c r="E139" s="80">
        <f t="shared" si="5"/>
        <v>4</v>
      </c>
      <c r="F139" s="67">
        <f>SUM(F140:F140)</f>
        <v>0</v>
      </c>
      <c r="G139" s="67"/>
      <c r="H139" s="67">
        <f>SUM(H140:H140)</f>
        <v>0</v>
      </c>
      <c r="I139" s="67">
        <f>SUM(I140:I140)</f>
        <v>0</v>
      </c>
      <c r="J139" s="67">
        <f>SUM(J140:J140)</f>
        <v>0</v>
      </c>
      <c r="K139" s="67">
        <f>SUM(K140:K140)</f>
        <v>0</v>
      </c>
      <c r="L139" s="67">
        <f>SUM(L140:L140)</f>
        <v>1</v>
      </c>
      <c r="M139" s="67"/>
      <c r="N139" s="67">
        <f>SUM(N140:N140)</f>
        <v>3</v>
      </c>
      <c r="O139" s="67"/>
      <c r="P139" s="67">
        <f>SUM(P140:P140)</f>
        <v>0</v>
      </c>
      <c r="S139" s="155"/>
      <c r="T139" s="155"/>
      <c r="U139" s="155"/>
      <c r="V139" s="155"/>
      <c r="W139" s="146"/>
      <c r="X139" s="24"/>
      <c r="Y139" s="24"/>
      <c r="Z139" s="24"/>
      <c r="AA139" s="24"/>
      <c r="AB139" s="24"/>
      <c r="AC139" s="24"/>
      <c r="AD139" s="24"/>
      <c r="AE139" s="24"/>
      <c r="AF139" s="24"/>
      <c r="AG139" s="24"/>
      <c r="AH139" s="24"/>
    </row>
    <row r="140" spans="1:34" ht="23.45" customHeight="1" x14ac:dyDescent="0.2">
      <c r="A140" s="383" t="s">
        <v>173</v>
      </c>
      <c r="B140" s="383"/>
      <c r="C140" s="383"/>
      <c r="D140" s="383"/>
      <c r="E140" s="80">
        <f t="shared" si="5"/>
        <v>4</v>
      </c>
      <c r="F140" s="67">
        <v>0</v>
      </c>
      <c r="G140" s="67"/>
      <c r="H140" s="67">
        <v>0</v>
      </c>
      <c r="I140" s="67">
        <v>0</v>
      </c>
      <c r="J140" s="67">
        <v>0</v>
      </c>
      <c r="K140" s="67">
        <v>0</v>
      </c>
      <c r="L140" s="67">
        <v>1</v>
      </c>
      <c r="M140" s="67"/>
      <c r="N140" s="67">
        <v>3</v>
      </c>
      <c r="O140" s="67"/>
      <c r="P140" s="67">
        <v>0</v>
      </c>
      <c r="S140" s="150"/>
      <c r="T140" s="150"/>
      <c r="U140" s="150"/>
      <c r="V140" s="150"/>
      <c r="W140" s="146"/>
      <c r="X140" s="24"/>
      <c r="Y140" s="24"/>
      <c r="Z140" s="24"/>
      <c r="AA140" s="24"/>
      <c r="AB140" s="24"/>
      <c r="AC140" s="24"/>
      <c r="AD140" s="24"/>
      <c r="AE140" s="24"/>
      <c r="AF140" s="24"/>
      <c r="AG140" s="24"/>
      <c r="AH140" s="24"/>
    </row>
    <row r="141" spans="1:34" ht="23.45" customHeight="1" x14ac:dyDescent="0.2">
      <c r="A141" s="348" t="s">
        <v>464</v>
      </c>
      <c r="B141" s="348"/>
      <c r="C141" s="348"/>
      <c r="D141" s="348"/>
      <c r="E141" s="80">
        <f t="shared" si="5"/>
        <v>12</v>
      </c>
      <c r="F141" s="67">
        <f>SUM(F142:F143)</f>
        <v>0</v>
      </c>
      <c r="G141" s="67"/>
      <c r="H141" s="67">
        <f>SUM(H142:H143)</f>
        <v>0</v>
      </c>
      <c r="I141" s="67">
        <f>SUM(I142:I143)</f>
        <v>0</v>
      </c>
      <c r="J141" s="67">
        <f>SUM(J142:J143)</f>
        <v>0</v>
      </c>
      <c r="K141" s="67">
        <f>SUM(K142:K143)</f>
        <v>0</v>
      </c>
      <c r="L141" s="67">
        <f>SUM(L142:L143)</f>
        <v>6</v>
      </c>
      <c r="M141" s="67"/>
      <c r="N141" s="67">
        <f>SUM(N142:N143)</f>
        <v>6</v>
      </c>
      <c r="O141" s="67"/>
      <c r="P141" s="67">
        <f>SUM(P142:P143)</f>
        <v>0</v>
      </c>
      <c r="S141" s="155"/>
      <c r="T141" s="155"/>
      <c r="U141" s="155"/>
      <c r="V141" s="155"/>
      <c r="W141" s="146"/>
      <c r="X141" s="24"/>
      <c r="Y141" s="24"/>
      <c r="Z141" s="24"/>
      <c r="AA141" s="24"/>
      <c r="AB141" s="24"/>
      <c r="AC141" s="24"/>
      <c r="AD141" s="24"/>
      <c r="AE141" s="24"/>
      <c r="AF141" s="24"/>
      <c r="AG141" s="24"/>
      <c r="AH141" s="24"/>
    </row>
    <row r="142" spans="1:34" ht="23.45" customHeight="1" x14ac:dyDescent="0.2">
      <c r="A142" s="383" t="s">
        <v>173</v>
      </c>
      <c r="B142" s="383"/>
      <c r="C142" s="383"/>
      <c r="D142" s="383"/>
      <c r="E142" s="80">
        <f t="shared" si="5"/>
        <v>11</v>
      </c>
      <c r="F142" s="67">
        <v>0</v>
      </c>
      <c r="G142" s="67"/>
      <c r="H142" s="67">
        <v>0</v>
      </c>
      <c r="I142" s="67">
        <v>0</v>
      </c>
      <c r="J142" s="67">
        <v>0</v>
      </c>
      <c r="K142" s="67">
        <v>0</v>
      </c>
      <c r="L142" s="67">
        <v>5</v>
      </c>
      <c r="M142" s="67"/>
      <c r="N142" s="67">
        <v>6</v>
      </c>
      <c r="O142" s="67"/>
      <c r="P142" s="67">
        <v>0</v>
      </c>
      <c r="S142" s="150"/>
      <c r="T142" s="150"/>
      <c r="U142" s="150"/>
      <c r="V142" s="150"/>
      <c r="W142" s="146"/>
      <c r="X142" s="24"/>
      <c r="Y142" s="24"/>
      <c r="Z142" s="24"/>
      <c r="AA142" s="24"/>
      <c r="AB142" s="24"/>
      <c r="AC142" s="24"/>
      <c r="AD142" s="24"/>
      <c r="AE142" s="24"/>
      <c r="AF142" s="24"/>
      <c r="AG142" s="24"/>
      <c r="AH142" s="24"/>
    </row>
    <row r="143" spans="1:34" ht="22.5" customHeight="1" x14ac:dyDescent="0.2">
      <c r="A143" s="396" t="s">
        <v>224</v>
      </c>
      <c r="B143" s="396"/>
      <c r="C143" s="396"/>
      <c r="D143" s="396"/>
      <c r="E143" s="80">
        <f t="shared" si="5"/>
        <v>1</v>
      </c>
      <c r="F143" s="67">
        <v>0</v>
      </c>
      <c r="G143" s="67"/>
      <c r="H143" s="67">
        <v>0</v>
      </c>
      <c r="I143" s="67">
        <v>0</v>
      </c>
      <c r="J143" s="67">
        <v>0</v>
      </c>
      <c r="K143" s="67">
        <v>0</v>
      </c>
      <c r="L143" s="67">
        <v>1</v>
      </c>
      <c r="M143" s="67"/>
      <c r="N143" s="67">
        <v>0</v>
      </c>
      <c r="O143" s="67"/>
      <c r="P143" s="67">
        <v>0</v>
      </c>
      <c r="S143" s="153"/>
      <c r="T143" s="153"/>
      <c r="U143" s="153"/>
      <c r="V143" s="153"/>
      <c r="W143" s="146"/>
      <c r="X143" s="24"/>
      <c r="Y143" s="24"/>
      <c r="Z143" s="24"/>
      <c r="AA143" s="24"/>
      <c r="AB143" s="24"/>
      <c r="AC143" s="24"/>
      <c r="AD143" s="24"/>
      <c r="AE143" s="24"/>
      <c r="AF143" s="24"/>
      <c r="AG143" s="24"/>
      <c r="AH143" s="24"/>
    </row>
    <row r="144" spans="1:34" ht="23.45" customHeight="1" x14ac:dyDescent="0.2">
      <c r="A144" s="348" t="s">
        <v>465</v>
      </c>
      <c r="B144" s="348"/>
      <c r="C144" s="348"/>
      <c r="D144" s="348"/>
      <c r="E144" s="80">
        <f t="shared" si="5"/>
        <v>16</v>
      </c>
      <c r="F144" s="67">
        <f>SUM(F145:F146)</f>
        <v>1</v>
      </c>
      <c r="G144" s="67"/>
      <c r="H144" s="67">
        <f>SUM(H145:H146)</f>
        <v>1</v>
      </c>
      <c r="I144" s="67">
        <f>SUM(I145:I146)</f>
        <v>0</v>
      </c>
      <c r="J144" s="67">
        <f>SUM(J145:J146)</f>
        <v>0</v>
      </c>
      <c r="K144" s="67">
        <f>SUM(K145:K146)</f>
        <v>0</v>
      </c>
      <c r="L144" s="67">
        <f>SUM(L145:L146)</f>
        <v>2</v>
      </c>
      <c r="M144" s="67"/>
      <c r="N144" s="67">
        <f>SUM(N145:N146)</f>
        <v>12</v>
      </c>
      <c r="O144" s="67"/>
      <c r="P144" s="67">
        <f>SUM(P145:P146)</f>
        <v>0</v>
      </c>
      <c r="S144" s="155"/>
      <c r="T144" s="155"/>
      <c r="U144" s="155"/>
      <c r="V144" s="155"/>
      <c r="W144" s="146"/>
      <c r="X144" s="24"/>
      <c r="Y144" s="24"/>
      <c r="Z144" s="24"/>
      <c r="AA144" s="24"/>
      <c r="AB144" s="24"/>
      <c r="AC144" s="24"/>
      <c r="AD144" s="24"/>
      <c r="AE144" s="24"/>
      <c r="AF144" s="24"/>
      <c r="AG144" s="24"/>
      <c r="AH144" s="24"/>
    </row>
    <row r="145" spans="1:34" ht="23.45" customHeight="1" x14ac:dyDescent="0.2">
      <c r="A145" s="383" t="s">
        <v>173</v>
      </c>
      <c r="B145" s="383"/>
      <c r="C145" s="383"/>
      <c r="D145" s="383"/>
      <c r="E145" s="80">
        <f t="shared" si="5"/>
        <v>15</v>
      </c>
      <c r="F145" s="67">
        <v>1</v>
      </c>
      <c r="G145" s="67"/>
      <c r="H145" s="67">
        <v>1</v>
      </c>
      <c r="I145" s="67">
        <v>0</v>
      </c>
      <c r="J145" s="67">
        <v>0</v>
      </c>
      <c r="K145" s="67">
        <v>0</v>
      </c>
      <c r="L145" s="67">
        <v>2</v>
      </c>
      <c r="M145" s="67"/>
      <c r="N145" s="67">
        <v>11</v>
      </c>
      <c r="O145" s="67"/>
      <c r="P145" s="67">
        <v>0</v>
      </c>
      <c r="S145" s="150"/>
      <c r="T145" s="150"/>
      <c r="U145" s="150"/>
      <c r="V145" s="150"/>
      <c r="W145" s="146"/>
      <c r="X145" s="24"/>
      <c r="Y145" s="24"/>
      <c r="Z145" s="24"/>
      <c r="AA145" s="24"/>
      <c r="AB145" s="24"/>
      <c r="AC145" s="24"/>
      <c r="AD145" s="24"/>
      <c r="AE145" s="24"/>
      <c r="AF145" s="24"/>
      <c r="AG145" s="24"/>
      <c r="AH145" s="24"/>
    </row>
    <row r="146" spans="1:34" ht="22.5" customHeight="1" x14ac:dyDescent="0.2">
      <c r="A146" s="396" t="s">
        <v>224</v>
      </c>
      <c r="B146" s="396"/>
      <c r="C146" s="396"/>
      <c r="D146" s="396"/>
      <c r="E146" s="80">
        <f t="shared" si="5"/>
        <v>1</v>
      </c>
      <c r="F146" s="67">
        <v>0</v>
      </c>
      <c r="G146" s="67"/>
      <c r="H146" s="67">
        <v>0</v>
      </c>
      <c r="I146" s="67">
        <v>0</v>
      </c>
      <c r="J146" s="67">
        <v>0</v>
      </c>
      <c r="K146" s="67">
        <v>0</v>
      </c>
      <c r="L146" s="67">
        <v>0</v>
      </c>
      <c r="M146" s="67"/>
      <c r="N146" s="67">
        <v>1</v>
      </c>
      <c r="O146" s="67"/>
      <c r="P146" s="67">
        <v>0</v>
      </c>
      <c r="S146" s="153"/>
      <c r="T146" s="153"/>
      <c r="U146" s="153"/>
      <c r="V146" s="153"/>
      <c r="W146" s="146"/>
      <c r="X146" s="24"/>
      <c r="Y146" s="24"/>
      <c r="Z146" s="24"/>
      <c r="AA146" s="24"/>
      <c r="AB146" s="24"/>
      <c r="AC146" s="24"/>
      <c r="AD146" s="24"/>
      <c r="AE146" s="24"/>
      <c r="AF146" s="24"/>
      <c r="AG146" s="24"/>
      <c r="AH146" s="24"/>
    </row>
    <row r="147" spans="1:34" ht="23.45" customHeight="1" x14ac:dyDescent="0.2">
      <c r="A147" s="399" t="s">
        <v>466</v>
      </c>
      <c r="B147" s="399"/>
      <c r="C147" s="399"/>
      <c r="D147" s="399"/>
      <c r="E147" s="80">
        <f t="shared" si="5"/>
        <v>7</v>
      </c>
      <c r="F147" s="67">
        <f>SUM(F148:F148)</f>
        <v>1</v>
      </c>
      <c r="G147" s="67"/>
      <c r="H147" s="67">
        <f>SUM(H148:H148)</f>
        <v>1</v>
      </c>
      <c r="I147" s="67">
        <f>SUM(I148:I148)</f>
        <v>0</v>
      </c>
      <c r="J147" s="67">
        <f>SUM(J148:J148)</f>
        <v>0</v>
      </c>
      <c r="K147" s="67">
        <f>SUM(K148:K148)</f>
        <v>0</v>
      </c>
      <c r="L147" s="67">
        <f>SUM(L148:L148)</f>
        <v>0</v>
      </c>
      <c r="M147" s="67"/>
      <c r="N147" s="67">
        <f>SUM(N148:N148)</f>
        <v>5</v>
      </c>
      <c r="O147" s="67"/>
      <c r="P147" s="67">
        <f>SUM(P148:P148)</f>
        <v>0</v>
      </c>
      <c r="S147" s="155"/>
      <c r="T147" s="155"/>
      <c r="U147" s="155"/>
      <c r="V147" s="155"/>
      <c r="W147" s="146"/>
      <c r="X147" s="24"/>
      <c r="Y147" s="24"/>
      <c r="Z147" s="24"/>
      <c r="AA147" s="24"/>
      <c r="AB147" s="24"/>
      <c r="AC147" s="24"/>
      <c r="AD147" s="24"/>
      <c r="AE147" s="24"/>
      <c r="AF147" s="24"/>
      <c r="AG147" s="24"/>
      <c r="AH147" s="24"/>
    </row>
    <row r="148" spans="1:34" ht="23.45" customHeight="1" x14ac:dyDescent="0.2">
      <c r="A148" s="383" t="s">
        <v>173</v>
      </c>
      <c r="B148" s="383"/>
      <c r="C148" s="383"/>
      <c r="D148" s="383"/>
      <c r="E148" s="80">
        <f t="shared" si="5"/>
        <v>7</v>
      </c>
      <c r="F148" s="67">
        <v>1</v>
      </c>
      <c r="G148" s="67"/>
      <c r="H148" s="67">
        <v>1</v>
      </c>
      <c r="I148" s="67">
        <v>0</v>
      </c>
      <c r="J148" s="67">
        <v>0</v>
      </c>
      <c r="K148" s="67">
        <v>0</v>
      </c>
      <c r="L148" s="67">
        <v>0</v>
      </c>
      <c r="M148" s="67"/>
      <c r="N148" s="67">
        <v>5</v>
      </c>
      <c r="O148" s="67"/>
      <c r="P148" s="67">
        <v>0</v>
      </c>
      <c r="S148" s="150"/>
      <c r="T148" s="150"/>
      <c r="U148" s="150"/>
      <c r="V148" s="150"/>
      <c r="W148" s="146"/>
      <c r="X148" s="24"/>
      <c r="Y148" s="24"/>
      <c r="Z148" s="24"/>
      <c r="AA148" s="24"/>
      <c r="AB148" s="24"/>
      <c r="AC148" s="24"/>
      <c r="AD148" s="24"/>
      <c r="AE148" s="24"/>
      <c r="AF148" s="24"/>
      <c r="AG148" s="24"/>
      <c r="AH148" s="24"/>
    </row>
    <row r="149" spans="1:34" ht="23.45" customHeight="1" x14ac:dyDescent="0.2">
      <c r="A149" s="348" t="s">
        <v>467</v>
      </c>
      <c r="B149" s="348"/>
      <c r="C149" s="348"/>
      <c r="D149" s="348"/>
      <c r="E149" s="80">
        <f t="shared" si="5"/>
        <v>4</v>
      </c>
      <c r="F149" s="67">
        <f>SUM(F150:F150)</f>
        <v>0</v>
      </c>
      <c r="G149" s="67"/>
      <c r="H149" s="67">
        <f>SUM(H150:H150)</f>
        <v>0</v>
      </c>
      <c r="I149" s="67">
        <f>SUM(I150:I150)</f>
        <v>0</v>
      </c>
      <c r="J149" s="67">
        <f>SUM(J150:J150)</f>
        <v>0</v>
      </c>
      <c r="K149" s="67">
        <f>SUM(K150:K150)</f>
        <v>0</v>
      </c>
      <c r="L149" s="67">
        <f>SUM(L150:L150)</f>
        <v>2</v>
      </c>
      <c r="M149" s="67"/>
      <c r="N149" s="67">
        <f>SUM(N150:N150)</f>
        <v>2</v>
      </c>
      <c r="O149" s="67"/>
      <c r="P149" s="67">
        <f>SUM(P150:P150)</f>
        <v>0</v>
      </c>
      <c r="S149" s="155"/>
      <c r="T149" s="155"/>
      <c r="U149" s="155"/>
      <c r="V149" s="155"/>
      <c r="W149" s="146"/>
      <c r="X149" s="24"/>
      <c r="Y149" s="24"/>
      <c r="Z149" s="24"/>
      <c r="AA149" s="24"/>
      <c r="AB149" s="24"/>
      <c r="AC149" s="24"/>
      <c r="AD149" s="24"/>
      <c r="AE149" s="24"/>
      <c r="AF149" s="24"/>
      <c r="AG149" s="24"/>
      <c r="AH149" s="24"/>
    </row>
    <row r="150" spans="1:34" ht="23.45" customHeight="1" x14ac:dyDescent="0.2">
      <c r="A150" s="383" t="s">
        <v>173</v>
      </c>
      <c r="B150" s="383"/>
      <c r="C150" s="383"/>
      <c r="D150" s="383"/>
      <c r="E150" s="80">
        <f t="shared" si="5"/>
        <v>4</v>
      </c>
      <c r="F150" s="67">
        <v>0</v>
      </c>
      <c r="G150" s="67"/>
      <c r="H150" s="67">
        <v>0</v>
      </c>
      <c r="I150" s="67">
        <v>0</v>
      </c>
      <c r="J150" s="67">
        <v>0</v>
      </c>
      <c r="K150" s="67">
        <v>0</v>
      </c>
      <c r="L150" s="67">
        <v>2</v>
      </c>
      <c r="M150" s="67"/>
      <c r="N150" s="67">
        <v>2</v>
      </c>
      <c r="O150" s="67"/>
      <c r="P150" s="67">
        <v>0</v>
      </c>
      <c r="S150" s="150"/>
      <c r="T150" s="150"/>
      <c r="U150" s="150"/>
      <c r="V150" s="150"/>
      <c r="W150" s="146"/>
      <c r="X150" s="24"/>
      <c r="Y150" s="24"/>
      <c r="Z150" s="24"/>
      <c r="AA150" s="24"/>
      <c r="AB150" s="24"/>
      <c r="AC150" s="24"/>
      <c r="AD150" s="24"/>
      <c r="AE150" s="24"/>
      <c r="AF150" s="24"/>
      <c r="AG150" s="24"/>
      <c r="AH150" s="24"/>
    </row>
    <row r="151" spans="1:34" ht="23.45" customHeight="1" x14ac:dyDescent="0.2">
      <c r="A151" s="348" t="s">
        <v>468</v>
      </c>
      <c r="B151" s="348"/>
      <c r="C151" s="348"/>
      <c r="D151" s="348"/>
      <c r="E151" s="80">
        <f t="shared" si="5"/>
        <v>5</v>
      </c>
      <c r="F151" s="67">
        <f>SUM(F152:F152)</f>
        <v>0</v>
      </c>
      <c r="G151" s="67"/>
      <c r="H151" s="67">
        <f>SUM(H152:H152)</f>
        <v>1</v>
      </c>
      <c r="I151" s="67">
        <f>SUM(I152:I152)</f>
        <v>0</v>
      </c>
      <c r="J151" s="67">
        <f>SUM(J152:J152)</f>
        <v>0</v>
      </c>
      <c r="K151" s="67">
        <f>SUM(K152:K152)</f>
        <v>0</v>
      </c>
      <c r="L151" s="67">
        <f>SUM(L152:L152)</f>
        <v>2</v>
      </c>
      <c r="M151" s="67"/>
      <c r="N151" s="67">
        <f>SUM(N152:N152)</f>
        <v>2</v>
      </c>
      <c r="O151" s="67"/>
      <c r="P151" s="67">
        <f>SUM(P152:P152)</f>
        <v>0</v>
      </c>
      <c r="S151" s="155"/>
      <c r="T151" s="155"/>
      <c r="U151" s="155"/>
      <c r="V151" s="155"/>
      <c r="W151" s="146"/>
      <c r="X151" s="24"/>
      <c r="Y151" s="24"/>
      <c r="Z151" s="24"/>
      <c r="AA151" s="24"/>
      <c r="AB151" s="24"/>
      <c r="AC151" s="24"/>
      <c r="AD151" s="24"/>
      <c r="AE151" s="24"/>
      <c r="AF151" s="24"/>
      <c r="AG151" s="24"/>
      <c r="AH151" s="24"/>
    </row>
    <row r="152" spans="1:34" ht="23.45" customHeight="1" x14ac:dyDescent="0.2">
      <c r="A152" s="383" t="s">
        <v>173</v>
      </c>
      <c r="B152" s="383"/>
      <c r="C152" s="383"/>
      <c r="D152" s="383"/>
      <c r="E152" s="80">
        <f t="shared" si="5"/>
        <v>5</v>
      </c>
      <c r="F152" s="67">
        <v>0</v>
      </c>
      <c r="G152" s="67"/>
      <c r="H152" s="67">
        <v>1</v>
      </c>
      <c r="I152" s="67">
        <v>0</v>
      </c>
      <c r="J152" s="67">
        <v>0</v>
      </c>
      <c r="K152" s="67">
        <v>0</v>
      </c>
      <c r="L152" s="67">
        <v>2</v>
      </c>
      <c r="M152" s="67"/>
      <c r="N152" s="67">
        <v>2</v>
      </c>
      <c r="O152" s="67"/>
      <c r="P152" s="67">
        <v>0</v>
      </c>
      <c r="S152" s="150"/>
      <c r="T152" s="150"/>
      <c r="U152" s="150"/>
      <c r="V152" s="150"/>
      <c r="W152" s="146"/>
      <c r="X152" s="24"/>
      <c r="Y152" s="24"/>
      <c r="Z152" s="24"/>
      <c r="AA152" s="24"/>
      <c r="AB152" s="24"/>
      <c r="AC152" s="24"/>
      <c r="AD152" s="24"/>
      <c r="AE152" s="24"/>
      <c r="AF152" s="24"/>
      <c r="AG152" s="24"/>
      <c r="AH152" s="24"/>
    </row>
    <row r="153" spans="1:34" ht="23.45" customHeight="1" x14ac:dyDescent="0.2">
      <c r="A153" s="348" t="s">
        <v>469</v>
      </c>
      <c r="B153" s="348"/>
      <c r="C153" s="348"/>
      <c r="D153" s="348"/>
      <c r="E153" s="80">
        <f t="shared" si="5"/>
        <v>4</v>
      </c>
      <c r="F153" s="67">
        <f>SUM(F154:F154)</f>
        <v>2</v>
      </c>
      <c r="G153" s="67"/>
      <c r="H153" s="67">
        <f>SUM(H154:H154)</f>
        <v>0</v>
      </c>
      <c r="I153" s="67">
        <f>SUM(I154:I154)</f>
        <v>0</v>
      </c>
      <c r="J153" s="67">
        <f>SUM(J154:J154)</f>
        <v>0</v>
      </c>
      <c r="K153" s="67">
        <f>SUM(K154:K154)</f>
        <v>0</v>
      </c>
      <c r="L153" s="67">
        <f>SUM(L154:L154)</f>
        <v>0</v>
      </c>
      <c r="M153" s="67"/>
      <c r="N153" s="67">
        <f>SUM(N154:N154)</f>
        <v>2</v>
      </c>
      <c r="O153" s="67"/>
      <c r="P153" s="67">
        <f>SUM(P154:P154)</f>
        <v>0</v>
      </c>
      <c r="S153" s="155"/>
      <c r="T153" s="155"/>
      <c r="U153" s="155"/>
      <c r="V153" s="155"/>
      <c r="W153" s="146"/>
      <c r="X153" s="24"/>
      <c r="Y153" s="24"/>
      <c r="Z153" s="24"/>
      <c r="AA153" s="24"/>
      <c r="AB153" s="24"/>
      <c r="AC153" s="24"/>
      <c r="AD153" s="24"/>
      <c r="AE153" s="24"/>
      <c r="AF153" s="24"/>
      <c r="AG153" s="24"/>
      <c r="AH153" s="24"/>
    </row>
    <row r="154" spans="1:34" ht="23.45" customHeight="1" x14ac:dyDescent="0.2">
      <c r="A154" s="383" t="s">
        <v>173</v>
      </c>
      <c r="B154" s="383"/>
      <c r="C154" s="383"/>
      <c r="D154" s="383"/>
      <c r="E154" s="80">
        <f t="shared" si="5"/>
        <v>4</v>
      </c>
      <c r="F154" s="67">
        <v>2</v>
      </c>
      <c r="G154" s="67"/>
      <c r="H154" s="67">
        <v>0</v>
      </c>
      <c r="I154" s="67">
        <v>0</v>
      </c>
      <c r="J154" s="67">
        <v>0</v>
      </c>
      <c r="K154" s="67">
        <v>0</v>
      </c>
      <c r="L154" s="67">
        <v>0</v>
      </c>
      <c r="M154" s="67"/>
      <c r="N154" s="67">
        <v>2</v>
      </c>
      <c r="O154" s="67"/>
      <c r="P154" s="67">
        <v>0</v>
      </c>
      <c r="S154" s="150"/>
      <c r="T154" s="150"/>
      <c r="U154" s="150"/>
      <c r="V154" s="150"/>
      <c r="W154" s="146"/>
      <c r="X154" s="24"/>
      <c r="Y154" s="24"/>
      <c r="Z154" s="24"/>
      <c r="AA154" s="24"/>
      <c r="AB154" s="24"/>
      <c r="AC154" s="24"/>
      <c r="AD154" s="24"/>
      <c r="AE154" s="24"/>
      <c r="AF154" s="24"/>
      <c r="AG154" s="24"/>
      <c r="AH154" s="24"/>
    </row>
    <row r="155" spans="1:34" ht="23.45" customHeight="1" x14ac:dyDescent="0.2">
      <c r="A155" s="348" t="s">
        <v>470</v>
      </c>
      <c r="B155" s="348"/>
      <c r="C155" s="348"/>
      <c r="D155" s="348"/>
      <c r="E155" s="80">
        <f t="shared" si="5"/>
        <v>6</v>
      </c>
      <c r="F155" s="67">
        <f>SUM(F156:F156)</f>
        <v>2</v>
      </c>
      <c r="G155" s="67"/>
      <c r="H155" s="67">
        <f>SUM(H156:H156)</f>
        <v>0</v>
      </c>
      <c r="I155" s="67">
        <f>SUM(I156:I156)</f>
        <v>0</v>
      </c>
      <c r="J155" s="67">
        <f>SUM(J156:J156)</f>
        <v>0</v>
      </c>
      <c r="K155" s="67">
        <f>SUM(K156:K156)</f>
        <v>0</v>
      </c>
      <c r="L155" s="67">
        <f>SUM(L156:L156)</f>
        <v>0</v>
      </c>
      <c r="M155" s="67"/>
      <c r="N155" s="67">
        <f>SUM(N156:N156)</f>
        <v>4</v>
      </c>
      <c r="O155" s="67"/>
      <c r="P155" s="67">
        <f>SUM(P156:P156)</f>
        <v>0</v>
      </c>
      <c r="S155" s="155"/>
      <c r="T155" s="155"/>
      <c r="U155" s="155"/>
      <c r="V155" s="155"/>
      <c r="W155" s="146"/>
      <c r="X155" s="24"/>
      <c r="Y155" s="24"/>
      <c r="Z155" s="24"/>
      <c r="AA155" s="24"/>
      <c r="AB155" s="24"/>
      <c r="AC155" s="24"/>
      <c r="AD155" s="24"/>
      <c r="AE155" s="24"/>
      <c r="AF155" s="24"/>
      <c r="AG155" s="24"/>
      <c r="AH155" s="24"/>
    </row>
    <row r="156" spans="1:34" ht="23.45" customHeight="1" x14ac:dyDescent="0.2">
      <c r="A156" s="383" t="s">
        <v>173</v>
      </c>
      <c r="B156" s="383"/>
      <c r="C156" s="383"/>
      <c r="D156" s="383"/>
      <c r="E156" s="80">
        <f t="shared" si="5"/>
        <v>6</v>
      </c>
      <c r="F156" s="67">
        <v>2</v>
      </c>
      <c r="G156" s="67"/>
      <c r="H156" s="67">
        <v>0</v>
      </c>
      <c r="I156" s="67">
        <v>0</v>
      </c>
      <c r="J156" s="67">
        <v>0</v>
      </c>
      <c r="K156" s="67">
        <v>0</v>
      </c>
      <c r="L156" s="67">
        <v>0</v>
      </c>
      <c r="M156" s="67"/>
      <c r="N156" s="67">
        <v>4</v>
      </c>
      <c r="O156" s="67"/>
      <c r="P156" s="67">
        <v>0</v>
      </c>
      <c r="S156" s="150"/>
      <c r="T156" s="150"/>
      <c r="U156" s="150"/>
      <c r="V156" s="150"/>
      <c r="W156" s="146"/>
      <c r="X156" s="24"/>
      <c r="Y156" s="24"/>
      <c r="Z156" s="24"/>
      <c r="AA156" s="24"/>
      <c r="AB156" s="24"/>
      <c r="AC156" s="24"/>
      <c r="AD156" s="24"/>
      <c r="AE156" s="24"/>
      <c r="AF156" s="24"/>
      <c r="AG156" s="24"/>
      <c r="AH156" s="24"/>
    </row>
    <row r="157" spans="1:34" ht="23.45" customHeight="1" x14ac:dyDescent="0.2">
      <c r="A157" s="348" t="s">
        <v>471</v>
      </c>
      <c r="B157" s="348"/>
      <c r="C157" s="348"/>
      <c r="D157" s="348"/>
      <c r="E157" s="80">
        <f t="shared" si="5"/>
        <v>8</v>
      </c>
      <c r="F157" s="67">
        <f>SUM(F158:F158)</f>
        <v>1</v>
      </c>
      <c r="G157" s="67"/>
      <c r="H157" s="67">
        <f>SUM(H158:H158)</f>
        <v>1</v>
      </c>
      <c r="I157" s="67">
        <f>SUM(I158:I158)</f>
        <v>0</v>
      </c>
      <c r="J157" s="67">
        <f>SUM(J158:J158)</f>
        <v>0</v>
      </c>
      <c r="K157" s="67">
        <f>SUM(K158:K158)</f>
        <v>0</v>
      </c>
      <c r="L157" s="67">
        <f>SUM(L158:L158)</f>
        <v>3</v>
      </c>
      <c r="M157" s="67"/>
      <c r="N157" s="67">
        <f>SUM(N158:N158)</f>
        <v>3</v>
      </c>
      <c r="O157" s="67"/>
      <c r="P157" s="67">
        <f>SUM(P158:P158)</f>
        <v>0</v>
      </c>
      <c r="S157" s="155"/>
      <c r="T157" s="155"/>
      <c r="U157" s="155"/>
      <c r="V157" s="155"/>
      <c r="W157" s="146"/>
      <c r="X157" s="24"/>
      <c r="Y157" s="24"/>
      <c r="Z157" s="24"/>
      <c r="AA157" s="24"/>
      <c r="AB157" s="24"/>
      <c r="AC157" s="24"/>
      <c r="AD157" s="24"/>
      <c r="AE157" s="24"/>
      <c r="AF157" s="24"/>
      <c r="AG157" s="24"/>
      <c r="AH157" s="24"/>
    </row>
    <row r="158" spans="1:34" ht="23.45" customHeight="1" x14ac:dyDescent="0.2">
      <c r="A158" s="383" t="s">
        <v>173</v>
      </c>
      <c r="B158" s="383"/>
      <c r="C158" s="383"/>
      <c r="D158" s="383"/>
      <c r="E158" s="80">
        <f t="shared" si="5"/>
        <v>8</v>
      </c>
      <c r="F158" s="67">
        <v>1</v>
      </c>
      <c r="G158" s="67"/>
      <c r="H158" s="67">
        <v>1</v>
      </c>
      <c r="I158" s="67">
        <v>0</v>
      </c>
      <c r="J158" s="67">
        <v>0</v>
      </c>
      <c r="K158" s="67">
        <v>0</v>
      </c>
      <c r="L158" s="67">
        <v>3</v>
      </c>
      <c r="M158" s="67"/>
      <c r="N158" s="67">
        <v>3</v>
      </c>
      <c r="O158" s="67"/>
      <c r="P158" s="67">
        <v>0</v>
      </c>
      <c r="S158" s="150"/>
      <c r="T158" s="150"/>
      <c r="U158" s="150"/>
      <c r="V158" s="150"/>
      <c r="W158" s="146"/>
      <c r="X158" s="24"/>
      <c r="Y158" s="24"/>
      <c r="Z158" s="24"/>
      <c r="AA158" s="24"/>
      <c r="AB158" s="24"/>
      <c r="AC158" s="24"/>
      <c r="AD158" s="24"/>
      <c r="AE158" s="24"/>
      <c r="AF158" s="24"/>
      <c r="AG158" s="24"/>
      <c r="AH158" s="24"/>
    </row>
    <row r="159" spans="1:34" ht="23.45" customHeight="1" x14ac:dyDescent="0.2">
      <c r="A159" s="348" t="s">
        <v>472</v>
      </c>
      <c r="B159" s="348"/>
      <c r="C159" s="348"/>
      <c r="D159" s="348"/>
      <c r="E159" s="80">
        <f t="shared" si="5"/>
        <v>11</v>
      </c>
      <c r="F159" s="67">
        <f>SUM(F160:F160)</f>
        <v>1</v>
      </c>
      <c r="G159" s="67"/>
      <c r="H159" s="67">
        <f>SUM(H160:H160)</f>
        <v>1</v>
      </c>
      <c r="I159" s="67">
        <f>SUM(I160:I160)</f>
        <v>0</v>
      </c>
      <c r="J159" s="67">
        <f>SUM(J160:J160)</f>
        <v>0</v>
      </c>
      <c r="K159" s="67">
        <f>SUM(K160:K160)</f>
        <v>0</v>
      </c>
      <c r="L159" s="67">
        <f>SUM(L160:L160)</f>
        <v>5</v>
      </c>
      <c r="M159" s="67"/>
      <c r="N159" s="67">
        <f>SUM(N160:N160)</f>
        <v>4</v>
      </c>
      <c r="O159" s="67"/>
      <c r="P159" s="67">
        <f>SUM(P160:P160)</f>
        <v>0</v>
      </c>
      <c r="S159" s="155"/>
      <c r="T159" s="155"/>
      <c r="U159" s="155"/>
      <c r="V159" s="155"/>
      <c r="W159" s="146"/>
      <c r="X159" s="24"/>
      <c r="Y159" s="24"/>
      <c r="Z159" s="24"/>
      <c r="AA159" s="24"/>
      <c r="AB159" s="24"/>
      <c r="AC159" s="24"/>
      <c r="AD159" s="24"/>
      <c r="AE159" s="24"/>
      <c r="AF159" s="24"/>
      <c r="AG159" s="24"/>
      <c r="AH159" s="24"/>
    </row>
    <row r="160" spans="1:34" ht="23.45" customHeight="1" x14ac:dyDescent="0.2">
      <c r="A160" s="383" t="s">
        <v>173</v>
      </c>
      <c r="B160" s="383"/>
      <c r="C160" s="383"/>
      <c r="D160" s="383"/>
      <c r="E160" s="80">
        <f t="shared" si="5"/>
        <v>11</v>
      </c>
      <c r="F160" s="67">
        <v>1</v>
      </c>
      <c r="G160" s="67"/>
      <c r="H160" s="67">
        <v>1</v>
      </c>
      <c r="I160" s="67">
        <v>0</v>
      </c>
      <c r="J160" s="67">
        <v>0</v>
      </c>
      <c r="K160" s="67">
        <v>0</v>
      </c>
      <c r="L160" s="67">
        <v>5</v>
      </c>
      <c r="M160" s="67"/>
      <c r="N160" s="67">
        <v>4</v>
      </c>
      <c r="O160" s="67"/>
      <c r="P160" s="67">
        <v>0</v>
      </c>
      <c r="S160" s="150"/>
      <c r="T160" s="150"/>
      <c r="U160" s="150"/>
      <c r="V160" s="150"/>
      <c r="W160" s="146"/>
      <c r="X160" s="24"/>
      <c r="Y160" s="24"/>
      <c r="Z160" s="24"/>
      <c r="AA160" s="24"/>
      <c r="AB160" s="24"/>
      <c r="AC160" s="24"/>
      <c r="AD160" s="24"/>
      <c r="AE160" s="24"/>
      <c r="AF160" s="24"/>
      <c r="AG160" s="24"/>
      <c r="AH160" s="24"/>
    </row>
    <row r="161" spans="1:34" ht="23.45" customHeight="1" x14ac:dyDescent="0.2">
      <c r="A161" s="348" t="s">
        <v>473</v>
      </c>
      <c r="B161" s="348"/>
      <c r="C161" s="348"/>
      <c r="D161" s="348"/>
      <c r="E161" s="80">
        <f t="shared" ref="E161:E186" si="6">SUM(F161:P161)</f>
        <v>12</v>
      </c>
      <c r="F161" s="67">
        <f>SUM(F162:F163)</f>
        <v>0</v>
      </c>
      <c r="G161" s="67"/>
      <c r="H161" s="67">
        <f>SUM(H162:H163)</f>
        <v>1</v>
      </c>
      <c r="I161" s="67">
        <f>SUM(I162:I163)</f>
        <v>0</v>
      </c>
      <c r="J161" s="67">
        <f>SUM(J162:J163)</f>
        <v>0</v>
      </c>
      <c r="K161" s="67">
        <f>SUM(K162:K163)</f>
        <v>0</v>
      </c>
      <c r="L161" s="67">
        <f>SUM(L162:L163)</f>
        <v>5</v>
      </c>
      <c r="M161" s="67"/>
      <c r="N161" s="67">
        <f>SUM(N162:N163)</f>
        <v>6</v>
      </c>
      <c r="O161" s="67"/>
      <c r="P161" s="67">
        <f>SUM(P162:P163)</f>
        <v>0</v>
      </c>
      <c r="S161" s="155"/>
      <c r="T161" s="155"/>
      <c r="U161" s="155"/>
      <c r="V161" s="155"/>
      <c r="W161" s="146"/>
      <c r="X161" s="24"/>
      <c r="Y161" s="24"/>
      <c r="Z161" s="24"/>
      <c r="AA161" s="24"/>
      <c r="AB161" s="24"/>
      <c r="AC161" s="24"/>
      <c r="AD161" s="24"/>
      <c r="AE161" s="24"/>
      <c r="AF161" s="24"/>
      <c r="AG161" s="24"/>
      <c r="AH161" s="24"/>
    </row>
    <row r="162" spans="1:34" ht="23.45" customHeight="1" x14ac:dyDescent="0.2">
      <c r="A162" s="383" t="s">
        <v>173</v>
      </c>
      <c r="B162" s="383"/>
      <c r="C162" s="383"/>
      <c r="D162" s="383"/>
      <c r="E162" s="80">
        <f t="shared" si="6"/>
        <v>11</v>
      </c>
      <c r="F162" s="67">
        <v>0</v>
      </c>
      <c r="G162" s="67"/>
      <c r="H162" s="67">
        <v>1</v>
      </c>
      <c r="I162" s="67">
        <v>0</v>
      </c>
      <c r="J162" s="67">
        <v>0</v>
      </c>
      <c r="K162" s="67">
        <v>0</v>
      </c>
      <c r="L162" s="67">
        <v>5</v>
      </c>
      <c r="M162" s="67"/>
      <c r="N162" s="67">
        <v>5</v>
      </c>
      <c r="O162" s="67"/>
      <c r="P162" s="67">
        <v>0</v>
      </c>
      <c r="S162" s="150"/>
      <c r="T162" s="150"/>
      <c r="U162" s="150"/>
      <c r="V162" s="150"/>
      <c r="W162" s="146"/>
      <c r="X162" s="24"/>
      <c r="Y162" s="24"/>
      <c r="Z162" s="24"/>
      <c r="AA162" s="24"/>
      <c r="AB162" s="24"/>
      <c r="AC162" s="24"/>
      <c r="AD162" s="24"/>
      <c r="AE162" s="24"/>
      <c r="AF162" s="24"/>
      <c r="AG162" s="24"/>
      <c r="AH162" s="24"/>
    </row>
    <row r="163" spans="1:34" ht="22.5" customHeight="1" x14ac:dyDescent="0.2">
      <c r="A163" s="396" t="s">
        <v>224</v>
      </c>
      <c r="B163" s="396"/>
      <c r="C163" s="396"/>
      <c r="D163" s="396"/>
      <c r="E163" s="80">
        <f t="shared" si="6"/>
        <v>1</v>
      </c>
      <c r="F163" s="67">
        <v>0</v>
      </c>
      <c r="G163" s="67"/>
      <c r="H163" s="67">
        <v>0</v>
      </c>
      <c r="I163" s="67">
        <v>0</v>
      </c>
      <c r="J163" s="67">
        <v>0</v>
      </c>
      <c r="K163" s="67">
        <v>0</v>
      </c>
      <c r="L163" s="67">
        <v>0</v>
      </c>
      <c r="M163" s="67"/>
      <c r="N163" s="67">
        <v>1</v>
      </c>
      <c r="O163" s="67"/>
      <c r="P163" s="67">
        <v>0</v>
      </c>
      <c r="S163" s="153"/>
      <c r="T163" s="153"/>
      <c r="U163" s="153"/>
      <c r="V163" s="153"/>
      <c r="W163" s="146"/>
      <c r="X163" s="24"/>
      <c r="Y163" s="24"/>
      <c r="Z163" s="24"/>
      <c r="AA163" s="24"/>
      <c r="AB163" s="24"/>
      <c r="AC163" s="24"/>
      <c r="AD163" s="24"/>
      <c r="AE163" s="24"/>
      <c r="AF163" s="24"/>
      <c r="AG163" s="24"/>
      <c r="AH163" s="24"/>
    </row>
    <row r="164" spans="1:34" ht="23.45" customHeight="1" x14ac:dyDescent="0.2">
      <c r="A164" s="348" t="s">
        <v>474</v>
      </c>
      <c r="B164" s="348"/>
      <c r="C164" s="348"/>
      <c r="D164" s="348"/>
      <c r="E164" s="80">
        <f t="shared" si="6"/>
        <v>3</v>
      </c>
      <c r="F164" s="67">
        <f>SUM(F165:F165)</f>
        <v>0</v>
      </c>
      <c r="G164" s="67"/>
      <c r="H164" s="67">
        <f>SUM(H165:H165)</f>
        <v>0</v>
      </c>
      <c r="I164" s="67">
        <f>SUM(I165:I165)</f>
        <v>0</v>
      </c>
      <c r="J164" s="67">
        <f>SUM(J165:J165)</f>
        <v>0</v>
      </c>
      <c r="K164" s="67">
        <f>SUM(K165:K165)</f>
        <v>0</v>
      </c>
      <c r="L164" s="67">
        <f>SUM(L165:L165)</f>
        <v>1</v>
      </c>
      <c r="M164" s="67"/>
      <c r="N164" s="67">
        <f>SUM(N165:N165)</f>
        <v>2</v>
      </c>
      <c r="O164" s="67"/>
      <c r="P164" s="67">
        <f>SUM(P165:P165)</f>
        <v>0</v>
      </c>
      <c r="S164" s="155"/>
      <c r="T164" s="155"/>
      <c r="U164" s="155"/>
      <c r="V164" s="155"/>
      <c r="W164" s="146"/>
      <c r="X164" s="24"/>
      <c r="Y164" s="24"/>
      <c r="Z164" s="24"/>
      <c r="AA164" s="24"/>
      <c r="AB164" s="24"/>
      <c r="AC164" s="24"/>
      <c r="AD164" s="24"/>
      <c r="AE164" s="24"/>
      <c r="AF164" s="24"/>
      <c r="AG164" s="24"/>
      <c r="AH164" s="24"/>
    </row>
    <row r="165" spans="1:34" ht="23.45" customHeight="1" x14ac:dyDescent="0.2">
      <c r="A165" s="383" t="s">
        <v>173</v>
      </c>
      <c r="B165" s="383"/>
      <c r="C165" s="383"/>
      <c r="D165" s="383"/>
      <c r="E165" s="80">
        <f t="shared" si="6"/>
        <v>3</v>
      </c>
      <c r="F165" s="67">
        <v>0</v>
      </c>
      <c r="G165" s="67"/>
      <c r="H165" s="67">
        <v>0</v>
      </c>
      <c r="I165" s="67">
        <v>0</v>
      </c>
      <c r="J165" s="67">
        <v>0</v>
      </c>
      <c r="K165" s="67">
        <v>0</v>
      </c>
      <c r="L165" s="67">
        <v>1</v>
      </c>
      <c r="M165" s="67"/>
      <c r="N165" s="67">
        <v>2</v>
      </c>
      <c r="O165" s="67"/>
      <c r="P165" s="67">
        <v>0</v>
      </c>
      <c r="S165" s="150"/>
      <c r="T165" s="150"/>
      <c r="U165" s="150"/>
      <c r="V165" s="150"/>
      <c r="W165" s="146"/>
      <c r="X165" s="24"/>
      <c r="Y165" s="24"/>
      <c r="Z165" s="24"/>
      <c r="AA165" s="24"/>
      <c r="AB165" s="24"/>
      <c r="AC165" s="24"/>
      <c r="AD165" s="24"/>
      <c r="AE165" s="24"/>
      <c r="AF165" s="24"/>
      <c r="AG165" s="24"/>
      <c r="AH165" s="24"/>
    </row>
    <row r="166" spans="1:34" ht="23.45" customHeight="1" x14ac:dyDescent="0.2">
      <c r="A166" s="348" t="s">
        <v>475</v>
      </c>
      <c r="B166" s="348"/>
      <c r="C166" s="348"/>
      <c r="D166" s="348"/>
      <c r="E166" s="80">
        <f t="shared" si="6"/>
        <v>4</v>
      </c>
      <c r="F166" s="67">
        <f>SUM(F167:F167)</f>
        <v>0</v>
      </c>
      <c r="G166" s="67"/>
      <c r="H166" s="67">
        <f>SUM(H167:H167)</f>
        <v>0</v>
      </c>
      <c r="I166" s="67">
        <f>SUM(I167:I167)</f>
        <v>0</v>
      </c>
      <c r="J166" s="67">
        <f>SUM(J167:J167)</f>
        <v>0</v>
      </c>
      <c r="K166" s="67">
        <f>SUM(K167:K167)</f>
        <v>0</v>
      </c>
      <c r="L166" s="67">
        <f>SUM(L167:L167)</f>
        <v>0</v>
      </c>
      <c r="M166" s="67"/>
      <c r="N166" s="67">
        <f>SUM(N167:N167)</f>
        <v>4</v>
      </c>
      <c r="O166" s="67"/>
      <c r="P166" s="67">
        <f>SUM(P167:P167)</f>
        <v>0</v>
      </c>
      <c r="S166" s="155"/>
      <c r="T166" s="155"/>
      <c r="U166" s="155"/>
      <c r="V166" s="155"/>
      <c r="W166" s="146"/>
      <c r="X166" s="24"/>
      <c r="Y166" s="24"/>
      <c r="Z166" s="24"/>
      <c r="AA166" s="24"/>
      <c r="AB166" s="24"/>
      <c r="AC166" s="24"/>
      <c r="AD166" s="24"/>
      <c r="AE166" s="24"/>
      <c r="AF166" s="24"/>
      <c r="AG166" s="24"/>
      <c r="AH166" s="24"/>
    </row>
    <row r="167" spans="1:34" ht="23.45" customHeight="1" x14ac:dyDescent="0.2">
      <c r="A167" s="383" t="s">
        <v>173</v>
      </c>
      <c r="B167" s="383"/>
      <c r="C167" s="383"/>
      <c r="D167" s="383"/>
      <c r="E167" s="80">
        <f t="shared" si="6"/>
        <v>4</v>
      </c>
      <c r="F167" s="67">
        <v>0</v>
      </c>
      <c r="G167" s="67"/>
      <c r="H167" s="67">
        <v>0</v>
      </c>
      <c r="I167" s="67">
        <v>0</v>
      </c>
      <c r="J167" s="67">
        <v>0</v>
      </c>
      <c r="K167" s="67">
        <v>0</v>
      </c>
      <c r="L167" s="67">
        <v>0</v>
      </c>
      <c r="M167" s="67"/>
      <c r="N167" s="67">
        <v>4</v>
      </c>
      <c r="O167" s="67"/>
      <c r="P167" s="67">
        <v>0</v>
      </c>
      <c r="S167" s="150"/>
      <c r="T167" s="150"/>
      <c r="U167" s="150"/>
      <c r="V167" s="150"/>
      <c r="W167" s="146"/>
      <c r="X167" s="24"/>
      <c r="Y167" s="24"/>
      <c r="Z167" s="24"/>
      <c r="AA167" s="24"/>
      <c r="AB167" s="24"/>
      <c r="AC167" s="24"/>
      <c r="AD167" s="24"/>
      <c r="AE167" s="24"/>
      <c r="AF167" s="24"/>
      <c r="AG167" s="24"/>
      <c r="AH167" s="24"/>
    </row>
    <row r="168" spans="1:34" ht="23.45" customHeight="1" x14ac:dyDescent="0.2">
      <c r="A168" s="348" t="s">
        <v>476</v>
      </c>
      <c r="B168" s="348"/>
      <c r="C168" s="348"/>
      <c r="D168" s="348"/>
      <c r="E168" s="80">
        <f t="shared" si="6"/>
        <v>9</v>
      </c>
      <c r="F168" s="67">
        <f>SUM(F169:F170)</f>
        <v>1</v>
      </c>
      <c r="G168" s="67"/>
      <c r="H168" s="67">
        <f>SUM(H169:H170)</f>
        <v>1</v>
      </c>
      <c r="I168" s="67">
        <f>SUM(I169:I170)</f>
        <v>0</v>
      </c>
      <c r="J168" s="67">
        <f>SUM(J169:J170)</f>
        <v>0</v>
      </c>
      <c r="K168" s="67">
        <f>SUM(K169:K170)</f>
        <v>0</v>
      </c>
      <c r="L168" s="67">
        <f>SUM(L169:L170)</f>
        <v>2</v>
      </c>
      <c r="M168" s="67"/>
      <c r="N168" s="67">
        <f>SUM(N169:N170)</f>
        <v>5</v>
      </c>
      <c r="O168" s="67"/>
      <c r="P168" s="67">
        <f>SUM(P169:P170)</f>
        <v>0</v>
      </c>
      <c r="S168" s="155"/>
      <c r="T168" s="155"/>
      <c r="U168" s="155"/>
      <c r="V168" s="155"/>
      <c r="W168" s="146"/>
      <c r="X168" s="24"/>
      <c r="Y168" s="24"/>
      <c r="Z168" s="24"/>
      <c r="AA168" s="24"/>
      <c r="AB168" s="24"/>
      <c r="AC168" s="24"/>
      <c r="AD168" s="24"/>
      <c r="AE168" s="24"/>
      <c r="AF168" s="24"/>
      <c r="AG168" s="24"/>
      <c r="AH168" s="24"/>
    </row>
    <row r="169" spans="1:34" ht="23.45" customHeight="1" x14ac:dyDescent="0.2">
      <c r="A169" s="383" t="s">
        <v>173</v>
      </c>
      <c r="B169" s="383"/>
      <c r="C169" s="383"/>
      <c r="D169" s="383"/>
      <c r="E169" s="80">
        <f t="shared" si="6"/>
        <v>8</v>
      </c>
      <c r="F169" s="67">
        <v>1</v>
      </c>
      <c r="G169" s="67"/>
      <c r="H169" s="67">
        <v>1</v>
      </c>
      <c r="I169" s="67">
        <v>0</v>
      </c>
      <c r="J169" s="67">
        <v>0</v>
      </c>
      <c r="K169" s="67">
        <v>0</v>
      </c>
      <c r="L169" s="67">
        <v>2</v>
      </c>
      <c r="M169" s="67"/>
      <c r="N169" s="67">
        <v>4</v>
      </c>
      <c r="O169" s="67"/>
      <c r="P169" s="67">
        <v>0</v>
      </c>
      <c r="S169" s="150"/>
      <c r="T169" s="150"/>
      <c r="U169" s="150"/>
      <c r="V169" s="150"/>
      <c r="W169" s="146"/>
      <c r="X169" s="24"/>
      <c r="Y169" s="24"/>
      <c r="Z169" s="24"/>
      <c r="AA169" s="24"/>
      <c r="AB169" s="24"/>
      <c r="AC169" s="24"/>
      <c r="AD169" s="24"/>
      <c r="AE169" s="24"/>
      <c r="AF169" s="24"/>
      <c r="AG169" s="24"/>
      <c r="AH169" s="24"/>
    </row>
    <row r="170" spans="1:34" ht="22.5" customHeight="1" x14ac:dyDescent="0.2">
      <c r="A170" s="396" t="s">
        <v>224</v>
      </c>
      <c r="B170" s="396"/>
      <c r="C170" s="396"/>
      <c r="D170" s="396"/>
      <c r="E170" s="80">
        <f t="shared" si="6"/>
        <v>1</v>
      </c>
      <c r="F170" s="67">
        <v>0</v>
      </c>
      <c r="G170" s="67"/>
      <c r="H170" s="67">
        <v>0</v>
      </c>
      <c r="I170" s="67">
        <v>0</v>
      </c>
      <c r="J170" s="67">
        <v>0</v>
      </c>
      <c r="K170" s="67">
        <v>0</v>
      </c>
      <c r="L170" s="67">
        <v>0</v>
      </c>
      <c r="M170" s="67"/>
      <c r="N170" s="67">
        <v>1</v>
      </c>
      <c r="O170" s="67"/>
      <c r="P170" s="67">
        <v>0</v>
      </c>
      <c r="S170" s="153"/>
      <c r="T170" s="153"/>
      <c r="U170" s="153"/>
      <c r="V170" s="153"/>
      <c r="W170" s="146"/>
      <c r="X170" s="24"/>
      <c r="Y170" s="24"/>
      <c r="Z170" s="24"/>
      <c r="AA170" s="24"/>
      <c r="AB170" s="24"/>
      <c r="AC170" s="24"/>
      <c r="AD170" s="24"/>
      <c r="AE170" s="24"/>
      <c r="AF170" s="24"/>
      <c r="AG170" s="24"/>
      <c r="AH170" s="24"/>
    </row>
    <row r="171" spans="1:34" ht="23.45" customHeight="1" x14ac:dyDescent="0.2">
      <c r="A171" s="348" t="s">
        <v>477</v>
      </c>
      <c r="B171" s="348"/>
      <c r="C171" s="348"/>
      <c r="D171" s="348"/>
      <c r="E171" s="80">
        <f t="shared" si="6"/>
        <v>13</v>
      </c>
      <c r="F171" s="67">
        <f>SUM(F172:F172)</f>
        <v>0</v>
      </c>
      <c r="G171" s="67"/>
      <c r="H171" s="67">
        <f>SUM(H172:H172)</f>
        <v>1</v>
      </c>
      <c r="I171" s="67">
        <f>SUM(I172:I172)</f>
        <v>0</v>
      </c>
      <c r="J171" s="67">
        <f>SUM(J172:J172)</f>
        <v>0</v>
      </c>
      <c r="K171" s="67">
        <f>SUM(K172:K172)</f>
        <v>0</v>
      </c>
      <c r="L171" s="67">
        <f>SUM(L172:L172)</f>
        <v>4</v>
      </c>
      <c r="M171" s="67"/>
      <c r="N171" s="67">
        <f>SUM(N172:N172)</f>
        <v>8</v>
      </c>
      <c r="O171" s="67"/>
      <c r="P171" s="67">
        <f>SUM(P172:P172)</f>
        <v>0</v>
      </c>
      <c r="S171" s="155"/>
      <c r="T171" s="155"/>
      <c r="U171" s="155"/>
      <c r="V171" s="155"/>
      <c r="W171" s="146"/>
      <c r="X171" s="24"/>
      <c r="Y171" s="24"/>
      <c r="Z171" s="24"/>
      <c r="AA171" s="24"/>
      <c r="AB171" s="24"/>
      <c r="AC171" s="24"/>
      <c r="AD171" s="24"/>
      <c r="AE171" s="24"/>
      <c r="AF171" s="24"/>
      <c r="AG171" s="24"/>
      <c r="AH171" s="24"/>
    </row>
    <row r="172" spans="1:34" ht="23.45" customHeight="1" x14ac:dyDescent="0.2">
      <c r="A172" s="383" t="s">
        <v>173</v>
      </c>
      <c r="B172" s="383"/>
      <c r="C172" s="383"/>
      <c r="D172" s="383"/>
      <c r="E172" s="80">
        <f t="shared" si="6"/>
        <v>13</v>
      </c>
      <c r="F172" s="67">
        <v>0</v>
      </c>
      <c r="G172" s="67"/>
      <c r="H172" s="67">
        <v>1</v>
      </c>
      <c r="I172" s="67">
        <v>0</v>
      </c>
      <c r="J172" s="67">
        <v>0</v>
      </c>
      <c r="K172" s="67">
        <v>0</v>
      </c>
      <c r="L172" s="67">
        <v>4</v>
      </c>
      <c r="M172" s="67"/>
      <c r="N172" s="67">
        <v>8</v>
      </c>
      <c r="O172" s="67"/>
      <c r="P172" s="67">
        <v>0</v>
      </c>
      <c r="S172" s="150"/>
      <c r="T172" s="150"/>
      <c r="U172" s="150"/>
      <c r="V172" s="150"/>
      <c r="W172" s="146"/>
      <c r="X172" s="24"/>
      <c r="Y172" s="24"/>
      <c r="Z172" s="24"/>
      <c r="AA172" s="24"/>
      <c r="AB172" s="24"/>
      <c r="AC172" s="24"/>
      <c r="AD172" s="24"/>
      <c r="AE172" s="24"/>
      <c r="AF172" s="24"/>
      <c r="AG172" s="24"/>
      <c r="AH172" s="24"/>
    </row>
    <row r="173" spans="1:34" ht="23.45" customHeight="1" x14ac:dyDescent="0.2">
      <c r="A173" s="348" t="s">
        <v>478</v>
      </c>
      <c r="B173" s="348"/>
      <c r="C173" s="348"/>
      <c r="D173" s="348"/>
      <c r="E173" s="80">
        <f t="shared" si="6"/>
        <v>11</v>
      </c>
      <c r="F173" s="67">
        <f>SUM(F174:F175)</f>
        <v>1</v>
      </c>
      <c r="G173" s="67"/>
      <c r="H173" s="67">
        <f>SUM(H174:H175)</f>
        <v>1</v>
      </c>
      <c r="I173" s="67">
        <f>SUM(I174:I175)</f>
        <v>0</v>
      </c>
      <c r="J173" s="67">
        <f>SUM(J174:J175)</f>
        <v>0</v>
      </c>
      <c r="K173" s="67">
        <f>SUM(K174:K175)</f>
        <v>0</v>
      </c>
      <c r="L173" s="67">
        <f>SUM(L174:L175)</f>
        <v>5</v>
      </c>
      <c r="M173" s="67"/>
      <c r="N173" s="67">
        <f>SUM(N174:N175)</f>
        <v>4</v>
      </c>
      <c r="O173" s="67"/>
      <c r="P173" s="67">
        <f>SUM(P174:P175)</f>
        <v>0</v>
      </c>
      <c r="S173" s="155"/>
      <c r="T173" s="155"/>
      <c r="U173" s="155"/>
      <c r="V173" s="155"/>
      <c r="W173" s="146"/>
      <c r="X173" s="24"/>
      <c r="Y173" s="24"/>
      <c r="Z173" s="24"/>
      <c r="AA173" s="24"/>
      <c r="AB173" s="24"/>
      <c r="AC173" s="24"/>
      <c r="AD173" s="24"/>
      <c r="AE173" s="24"/>
      <c r="AF173" s="24"/>
      <c r="AG173" s="24"/>
      <c r="AH173" s="24"/>
    </row>
    <row r="174" spans="1:34" ht="23.45" customHeight="1" x14ac:dyDescent="0.2">
      <c r="A174" s="383" t="s">
        <v>173</v>
      </c>
      <c r="B174" s="383"/>
      <c r="C174" s="383"/>
      <c r="D174" s="383"/>
      <c r="E174" s="80">
        <f t="shared" si="6"/>
        <v>10</v>
      </c>
      <c r="F174" s="67">
        <v>1</v>
      </c>
      <c r="G174" s="67"/>
      <c r="H174" s="67">
        <v>1</v>
      </c>
      <c r="I174" s="67">
        <v>0</v>
      </c>
      <c r="J174" s="67">
        <v>0</v>
      </c>
      <c r="K174" s="67">
        <v>0</v>
      </c>
      <c r="L174" s="67">
        <v>5</v>
      </c>
      <c r="M174" s="67"/>
      <c r="N174" s="67">
        <v>3</v>
      </c>
      <c r="O174" s="67"/>
      <c r="P174" s="67">
        <v>0</v>
      </c>
      <c r="S174" s="150"/>
      <c r="T174" s="150"/>
      <c r="U174" s="150"/>
      <c r="V174" s="150"/>
      <c r="W174" s="146"/>
      <c r="X174" s="24"/>
      <c r="Y174" s="24"/>
      <c r="Z174" s="24"/>
      <c r="AA174" s="24"/>
      <c r="AB174" s="24"/>
      <c r="AC174" s="24"/>
      <c r="AD174" s="24"/>
      <c r="AE174" s="24"/>
      <c r="AF174" s="24"/>
      <c r="AG174" s="24"/>
      <c r="AH174" s="24"/>
    </row>
    <row r="175" spans="1:34" ht="23.45" customHeight="1" x14ac:dyDescent="0.2">
      <c r="A175" s="396" t="s">
        <v>224</v>
      </c>
      <c r="B175" s="396"/>
      <c r="C175" s="396"/>
      <c r="D175" s="396"/>
      <c r="E175" s="80">
        <f t="shared" si="6"/>
        <v>1</v>
      </c>
      <c r="F175" s="67">
        <v>0</v>
      </c>
      <c r="G175" s="67"/>
      <c r="H175" s="67">
        <v>0</v>
      </c>
      <c r="I175" s="67">
        <v>0</v>
      </c>
      <c r="J175" s="67">
        <v>0</v>
      </c>
      <c r="K175" s="67">
        <v>0</v>
      </c>
      <c r="L175" s="67">
        <v>0</v>
      </c>
      <c r="M175" s="67"/>
      <c r="N175" s="67">
        <v>1</v>
      </c>
      <c r="O175" s="67"/>
      <c r="P175" s="67">
        <v>0</v>
      </c>
      <c r="S175" s="153"/>
      <c r="T175" s="153"/>
      <c r="U175" s="153"/>
      <c r="V175" s="153"/>
      <c r="W175" s="146"/>
      <c r="X175" s="24"/>
      <c r="Y175" s="24"/>
      <c r="Z175" s="24"/>
      <c r="AA175" s="24"/>
      <c r="AB175" s="24"/>
      <c r="AC175" s="24"/>
      <c r="AD175" s="24"/>
      <c r="AE175" s="24"/>
      <c r="AF175" s="24"/>
      <c r="AG175" s="24"/>
      <c r="AH175" s="24"/>
    </row>
    <row r="176" spans="1:34" ht="23.45" customHeight="1" x14ac:dyDescent="0.2">
      <c r="A176" s="348" t="s">
        <v>479</v>
      </c>
      <c r="B176" s="348"/>
      <c r="C176" s="348"/>
      <c r="D176" s="348"/>
      <c r="E176" s="80">
        <f t="shared" si="6"/>
        <v>18</v>
      </c>
      <c r="F176" s="67">
        <f>SUM(F177:F178)</f>
        <v>0</v>
      </c>
      <c r="G176" s="67"/>
      <c r="H176" s="67">
        <f>SUM(H177:H178)</f>
        <v>1</v>
      </c>
      <c r="I176" s="67">
        <f>SUM(I177:I178)</f>
        <v>0</v>
      </c>
      <c r="J176" s="67">
        <f>SUM(J177:J178)</f>
        <v>0</v>
      </c>
      <c r="K176" s="67">
        <f>SUM(K177:K178)</f>
        <v>0</v>
      </c>
      <c r="L176" s="67">
        <f>SUM(L177:L178)</f>
        <v>7</v>
      </c>
      <c r="M176" s="67"/>
      <c r="N176" s="67">
        <f>SUM(N177:N178)</f>
        <v>10</v>
      </c>
      <c r="O176" s="67"/>
      <c r="P176" s="67">
        <f>SUM(P177:P178)</f>
        <v>0</v>
      </c>
      <c r="S176" s="155"/>
      <c r="T176" s="155"/>
      <c r="U176" s="155"/>
      <c r="V176" s="155"/>
      <c r="W176" s="146"/>
      <c r="X176" s="24"/>
      <c r="Y176" s="24"/>
      <c r="Z176" s="24"/>
      <c r="AA176" s="24"/>
      <c r="AB176" s="24"/>
      <c r="AC176" s="24"/>
      <c r="AD176" s="24"/>
      <c r="AE176" s="24"/>
      <c r="AF176" s="24"/>
      <c r="AG176" s="24"/>
      <c r="AH176" s="24"/>
    </row>
    <row r="177" spans="1:34" ht="23.45" customHeight="1" x14ac:dyDescent="0.2">
      <c r="A177" s="383" t="s">
        <v>173</v>
      </c>
      <c r="B177" s="383"/>
      <c r="C177" s="383"/>
      <c r="D177" s="383"/>
      <c r="E177" s="80">
        <f t="shared" si="6"/>
        <v>17</v>
      </c>
      <c r="F177" s="67">
        <v>0</v>
      </c>
      <c r="G177" s="67"/>
      <c r="H177" s="67">
        <v>1</v>
      </c>
      <c r="I177" s="67">
        <v>0</v>
      </c>
      <c r="J177" s="67">
        <v>0</v>
      </c>
      <c r="K177" s="67">
        <v>0</v>
      </c>
      <c r="L177" s="67">
        <v>7</v>
      </c>
      <c r="M177" s="67"/>
      <c r="N177" s="67">
        <v>9</v>
      </c>
      <c r="O177" s="67"/>
      <c r="P177" s="67">
        <v>0</v>
      </c>
      <c r="S177" s="150"/>
      <c r="T177" s="150"/>
      <c r="U177" s="150"/>
      <c r="V177" s="150"/>
      <c r="W177" s="146"/>
      <c r="X177" s="24"/>
      <c r="Y177" s="24"/>
      <c r="Z177" s="24"/>
      <c r="AA177" s="24"/>
      <c r="AB177" s="24"/>
      <c r="AC177" s="24"/>
      <c r="AD177" s="24"/>
      <c r="AE177" s="24"/>
      <c r="AF177" s="24"/>
      <c r="AG177" s="24"/>
      <c r="AH177" s="24"/>
    </row>
    <row r="178" spans="1:34" ht="22.5" customHeight="1" x14ac:dyDescent="0.2">
      <c r="A178" s="396" t="s">
        <v>224</v>
      </c>
      <c r="B178" s="396"/>
      <c r="C178" s="396"/>
      <c r="D178" s="396"/>
      <c r="E178" s="80">
        <f t="shared" si="6"/>
        <v>1</v>
      </c>
      <c r="F178" s="67">
        <v>0</v>
      </c>
      <c r="G178" s="67"/>
      <c r="H178" s="67">
        <v>0</v>
      </c>
      <c r="I178" s="67">
        <v>0</v>
      </c>
      <c r="J178" s="67">
        <v>0</v>
      </c>
      <c r="K178" s="67">
        <v>0</v>
      </c>
      <c r="L178" s="67">
        <v>0</v>
      </c>
      <c r="M178" s="67"/>
      <c r="N178" s="67">
        <v>1</v>
      </c>
      <c r="O178" s="67"/>
      <c r="P178" s="67">
        <v>0</v>
      </c>
      <c r="S178" s="153"/>
      <c r="T178" s="153"/>
      <c r="U178" s="153"/>
      <c r="V178" s="153"/>
      <c r="W178" s="146"/>
      <c r="X178" s="24"/>
      <c r="Y178" s="24"/>
      <c r="Z178" s="24"/>
      <c r="AA178" s="24"/>
      <c r="AB178" s="24"/>
      <c r="AC178" s="24"/>
      <c r="AD178" s="24"/>
      <c r="AE178" s="24"/>
      <c r="AF178" s="24"/>
      <c r="AG178" s="24"/>
      <c r="AH178" s="24"/>
    </row>
    <row r="179" spans="1:34" ht="23.45" customHeight="1" x14ac:dyDescent="0.2">
      <c r="A179" s="399" t="s">
        <v>480</v>
      </c>
      <c r="B179" s="399"/>
      <c r="C179" s="399"/>
      <c r="D179" s="399"/>
      <c r="E179" s="80">
        <f t="shared" si="6"/>
        <v>11</v>
      </c>
      <c r="F179" s="67">
        <f>SUM(F180:F180)</f>
        <v>2</v>
      </c>
      <c r="G179" s="67"/>
      <c r="H179" s="67">
        <f>SUM(H180:H180)</f>
        <v>1</v>
      </c>
      <c r="I179" s="67">
        <f>SUM(I180:I180)</f>
        <v>0</v>
      </c>
      <c r="J179" s="67">
        <f>SUM(J180:J180)</f>
        <v>0</v>
      </c>
      <c r="K179" s="67">
        <f>SUM(K180:K180)</f>
        <v>0</v>
      </c>
      <c r="L179" s="67">
        <f>SUM(L180:L180)</f>
        <v>6</v>
      </c>
      <c r="M179" s="67"/>
      <c r="N179" s="67">
        <f>SUM(N180:N180)</f>
        <v>2</v>
      </c>
      <c r="O179" s="67"/>
      <c r="P179" s="67">
        <f>SUM(P180:P180)</f>
        <v>0</v>
      </c>
      <c r="S179" s="155"/>
      <c r="T179" s="155"/>
      <c r="U179" s="155"/>
      <c r="V179" s="155"/>
      <c r="W179" s="146"/>
      <c r="X179" s="24"/>
      <c r="Y179" s="24"/>
      <c r="Z179" s="24"/>
      <c r="AA179" s="24"/>
      <c r="AB179" s="24"/>
      <c r="AC179" s="24"/>
      <c r="AD179" s="24"/>
      <c r="AE179" s="24"/>
      <c r="AF179" s="24"/>
      <c r="AG179" s="24"/>
      <c r="AH179" s="24"/>
    </row>
    <row r="180" spans="1:34" ht="23.45" customHeight="1" x14ac:dyDescent="0.2">
      <c r="A180" s="383" t="s">
        <v>173</v>
      </c>
      <c r="B180" s="383"/>
      <c r="C180" s="383"/>
      <c r="D180" s="383"/>
      <c r="E180" s="80">
        <f t="shared" si="6"/>
        <v>11</v>
      </c>
      <c r="F180" s="67">
        <v>2</v>
      </c>
      <c r="G180" s="67"/>
      <c r="H180" s="67">
        <v>1</v>
      </c>
      <c r="I180" s="67">
        <v>0</v>
      </c>
      <c r="J180" s="67">
        <v>0</v>
      </c>
      <c r="K180" s="67">
        <v>0</v>
      </c>
      <c r="L180" s="67">
        <v>6</v>
      </c>
      <c r="M180" s="67"/>
      <c r="N180" s="67">
        <v>2</v>
      </c>
      <c r="O180" s="67"/>
      <c r="P180" s="67">
        <v>0</v>
      </c>
      <c r="U180" s="150"/>
      <c r="V180" s="150"/>
      <c r="W180" s="146"/>
      <c r="X180" s="24"/>
      <c r="Y180" s="24"/>
      <c r="Z180" s="24"/>
      <c r="AA180" s="24"/>
      <c r="AB180" s="24"/>
      <c r="AC180" s="24"/>
      <c r="AD180" s="24"/>
      <c r="AE180" s="24"/>
      <c r="AF180" s="24"/>
      <c r="AG180" s="24"/>
      <c r="AH180" s="24"/>
    </row>
    <row r="181" spans="1:34" ht="23.45" customHeight="1" x14ac:dyDescent="0.2">
      <c r="A181" s="348" t="s">
        <v>481</v>
      </c>
      <c r="B181" s="348"/>
      <c r="C181" s="348"/>
      <c r="D181" s="348"/>
      <c r="E181" s="80">
        <f t="shared" si="6"/>
        <v>2</v>
      </c>
      <c r="F181" s="67">
        <f>SUM(F182:F182)</f>
        <v>0</v>
      </c>
      <c r="G181" s="67"/>
      <c r="H181" s="67">
        <f>SUM(H182:H182)</f>
        <v>0</v>
      </c>
      <c r="I181" s="67">
        <f>SUM(I182:I182)</f>
        <v>0</v>
      </c>
      <c r="J181" s="67">
        <f>SUM(J182:J182)</f>
        <v>0</v>
      </c>
      <c r="K181" s="67">
        <f>SUM(K182:K182)</f>
        <v>0</v>
      </c>
      <c r="L181" s="67">
        <f>SUM(L182:L182)</f>
        <v>0</v>
      </c>
      <c r="M181" s="67"/>
      <c r="N181" s="67">
        <f>SUM(N182:N182)</f>
        <v>2</v>
      </c>
      <c r="O181" s="67"/>
      <c r="P181" s="67">
        <f>SUM(P182:P182)</f>
        <v>0</v>
      </c>
      <c r="S181" s="155"/>
      <c r="T181" s="155"/>
      <c r="U181" s="155"/>
      <c r="V181" s="155"/>
      <c r="W181" s="146"/>
      <c r="X181" s="24"/>
      <c r="Y181" s="24"/>
      <c r="Z181" s="24"/>
      <c r="AA181" s="24"/>
      <c r="AB181" s="24"/>
      <c r="AC181" s="24"/>
      <c r="AD181" s="24"/>
      <c r="AE181" s="24"/>
      <c r="AF181" s="24"/>
      <c r="AG181" s="24"/>
      <c r="AH181" s="24"/>
    </row>
    <row r="182" spans="1:34" ht="23.45" customHeight="1" x14ac:dyDescent="0.2">
      <c r="A182" s="383" t="s">
        <v>173</v>
      </c>
      <c r="B182" s="383"/>
      <c r="C182" s="383"/>
      <c r="D182" s="383"/>
      <c r="E182" s="80">
        <f t="shared" si="6"/>
        <v>2</v>
      </c>
      <c r="F182" s="67">
        <v>0</v>
      </c>
      <c r="G182" s="67"/>
      <c r="H182" s="67">
        <v>0</v>
      </c>
      <c r="I182" s="67">
        <v>0</v>
      </c>
      <c r="J182" s="67">
        <v>0</v>
      </c>
      <c r="K182" s="67">
        <v>0</v>
      </c>
      <c r="L182" s="67">
        <v>0</v>
      </c>
      <c r="M182" s="67"/>
      <c r="N182" s="67">
        <v>2</v>
      </c>
      <c r="O182" s="67"/>
      <c r="P182" s="67">
        <v>0</v>
      </c>
      <c r="S182" s="150"/>
      <c r="T182" s="150"/>
      <c r="U182" s="150"/>
      <c r="V182" s="150"/>
      <c r="W182" s="146"/>
      <c r="X182" s="24"/>
      <c r="Y182" s="24"/>
      <c r="Z182" s="24"/>
      <c r="AA182" s="24"/>
      <c r="AB182" s="24"/>
      <c r="AC182" s="24"/>
      <c r="AD182" s="24"/>
      <c r="AE182" s="24"/>
      <c r="AF182" s="24"/>
      <c r="AG182" s="24"/>
      <c r="AH182" s="24"/>
    </row>
    <row r="183" spans="1:34" ht="23.45" customHeight="1" x14ac:dyDescent="0.2">
      <c r="A183" s="348" t="s">
        <v>482</v>
      </c>
      <c r="B183" s="348"/>
      <c r="C183" s="348"/>
      <c r="D183" s="348"/>
      <c r="E183" s="80">
        <f t="shared" si="6"/>
        <v>4</v>
      </c>
      <c r="F183" s="67">
        <f>SUM(F184:F184)</f>
        <v>0</v>
      </c>
      <c r="G183" s="67"/>
      <c r="H183" s="67">
        <f>SUM(H184:H184)</f>
        <v>0</v>
      </c>
      <c r="I183" s="67">
        <f>SUM(I184:I184)</f>
        <v>0</v>
      </c>
      <c r="J183" s="67">
        <f>SUM(J184:J184)</f>
        <v>0</v>
      </c>
      <c r="K183" s="67">
        <f>SUM(K184:K184)</f>
        <v>0</v>
      </c>
      <c r="L183" s="67">
        <f>SUM(L184:L184)</f>
        <v>2</v>
      </c>
      <c r="M183" s="67"/>
      <c r="N183" s="67">
        <f>SUM(N184:N184)</f>
        <v>2</v>
      </c>
      <c r="O183" s="67"/>
      <c r="P183" s="67">
        <f>SUM(P184:P184)</f>
        <v>0</v>
      </c>
      <c r="S183" s="155"/>
      <c r="T183" s="155"/>
      <c r="U183" s="155"/>
      <c r="V183" s="155"/>
      <c r="W183" s="146"/>
      <c r="X183" s="24"/>
      <c r="Y183" s="24"/>
      <c r="Z183" s="24"/>
      <c r="AA183" s="24"/>
      <c r="AB183" s="24"/>
      <c r="AC183" s="24"/>
      <c r="AD183" s="24"/>
      <c r="AE183" s="24"/>
      <c r="AF183" s="24"/>
      <c r="AG183" s="24"/>
      <c r="AH183" s="24"/>
    </row>
    <row r="184" spans="1:34" ht="23.45" customHeight="1" x14ac:dyDescent="0.2">
      <c r="A184" s="383" t="s">
        <v>173</v>
      </c>
      <c r="B184" s="383"/>
      <c r="C184" s="383"/>
      <c r="D184" s="383"/>
      <c r="E184" s="80">
        <f t="shared" si="6"/>
        <v>4</v>
      </c>
      <c r="F184" s="67">
        <v>0</v>
      </c>
      <c r="G184" s="67"/>
      <c r="H184" s="67">
        <v>0</v>
      </c>
      <c r="I184" s="67">
        <v>0</v>
      </c>
      <c r="J184" s="67">
        <v>0</v>
      </c>
      <c r="K184" s="67">
        <v>0</v>
      </c>
      <c r="L184" s="67">
        <v>2</v>
      </c>
      <c r="M184" s="67"/>
      <c r="N184" s="67">
        <v>2</v>
      </c>
      <c r="O184" s="67"/>
      <c r="P184" s="67">
        <v>0</v>
      </c>
      <c r="S184" s="150"/>
      <c r="T184" s="150"/>
      <c r="U184" s="150"/>
      <c r="V184" s="150"/>
      <c r="W184" s="146"/>
      <c r="X184" s="24"/>
      <c r="Y184" s="24"/>
      <c r="Z184" s="24"/>
      <c r="AA184" s="24"/>
      <c r="AB184" s="24"/>
      <c r="AC184" s="24"/>
      <c r="AD184" s="24"/>
      <c r="AE184" s="24"/>
      <c r="AF184" s="24"/>
      <c r="AG184" s="24"/>
      <c r="AH184" s="24"/>
    </row>
    <row r="185" spans="1:34" ht="23.45" customHeight="1" x14ac:dyDescent="0.2">
      <c r="A185" s="348" t="s">
        <v>483</v>
      </c>
      <c r="B185" s="348"/>
      <c r="C185" s="348"/>
      <c r="D185" s="348"/>
      <c r="E185" s="80">
        <f t="shared" si="6"/>
        <v>8</v>
      </c>
      <c r="F185" s="67">
        <f>SUM(F186:F186)</f>
        <v>0</v>
      </c>
      <c r="G185" s="67"/>
      <c r="H185" s="67">
        <f>SUM(H186:H186)</f>
        <v>0</v>
      </c>
      <c r="I185" s="67">
        <f>SUM(I186:I186)</f>
        <v>0</v>
      </c>
      <c r="J185" s="67">
        <f>SUM(J186:J186)</f>
        <v>0</v>
      </c>
      <c r="K185" s="67">
        <f>SUM(K186:K186)</f>
        <v>0</v>
      </c>
      <c r="L185" s="67">
        <f>SUM(L186:L186)</f>
        <v>5</v>
      </c>
      <c r="M185" s="67"/>
      <c r="N185" s="67">
        <f>SUM(N186:N186)</f>
        <v>3</v>
      </c>
      <c r="O185" s="67"/>
      <c r="P185" s="67">
        <f>SUM(P186:P186)</f>
        <v>0</v>
      </c>
      <c r="S185" s="155"/>
      <c r="T185" s="155"/>
      <c r="U185" s="155"/>
      <c r="V185" s="155"/>
      <c r="W185" s="146"/>
      <c r="X185" s="24"/>
      <c r="Y185" s="24"/>
      <c r="Z185" s="24"/>
      <c r="AA185" s="24"/>
      <c r="AB185" s="24"/>
      <c r="AC185" s="24"/>
      <c r="AD185" s="24"/>
      <c r="AE185" s="24"/>
      <c r="AF185" s="24"/>
      <c r="AG185" s="24"/>
      <c r="AH185" s="24"/>
    </row>
    <row r="186" spans="1:34" ht="23.45" customHeight="1" x14ac:dyDescent="0.2">
      <c r="A186" s="383" t="s">
        <v>173</v>
      </c>
      <c r="B186" s="383"/>
      <c r="C186" s="383"/>
      <c r="D186" s="383"/>
      <c r="E186" s="80">
        <f t="shared" si="6"/>
        <v>8</v>
      </c>
      <c r="F186" s="67">
        <v>0</v>
      </c>
      <c r="G186" s="67"/>
      <c r="H186" s="67">
        <v>0</v>
      </c>
      <c r="I186" s="67">
        <v>0</v>
      </c>
      <c r="J186" s="67">
        <v>0</v>
      </c>
      <c r="K186" s="67">
        <v>0</v>
      </c>
      <c r="L186" s="67">
        <v>5</v>
      </c>
      <c r="M186" s="67"/>
      <c r="N186" s="67">
        <v>3</v>
      </c>
      <c r="O186" s="67"/>
      <c r="P186" s="67">
        <v>0</v>
      </c>
      <c r="S186" s="150"/>
      <c r="T186" s="150"/>
      <c r="U186" s="150"/>
      <c r="V186" s="150"/>
      <c r="W186" s="146"/>
      <c r="X186" s="24"/>
      <c r="Y186" s="24"/>
      <c r="Z186" s="24"/>
      <c r="AA186" s="24"/>
      <c r="AB186" s="24"/>
      <c r="AC186" s="24"/>
      <c r="AD186" s="24"/>
      <c r="AE186" s="24"/>
      <c r="AF186" s="24"/>
      <c r="AG186" s="24"/>
      <c r="AH186" s="24"/>
    </row>
    <row r="187" spans="1:34" ht="23.45" customHeight="1" x14ac:dyDescent="0.2">
      <c r="A187" s="348" t="s">
        <v>484</v>
      </c>
      <c r="B187" s="348"/>
      <c r="C187" s="348"/>
      <c r="D187" s="348"/>
      <c r="E187" s="80">
        <f t="shared" ref="E187:E211" si="7">SUM(F187:P187)</f>
        <v>10</v>
      </c>
      <c r="F187" s="67">
        <f>SUM(F188:F189)</f>
        <v>1</v>
      </c>
      <c r="G187" s="67"/>
      <c r="H187" s="67">
        <f>SUM(H188:H189)</f>
        <v>1</v>
      </c>
      <c r="I187" s="67">
        <f>SUM(I188:I189)</f>
        <v>0</v>
      </c>
      <c r="J187" s="67">
        <f>SUM(J188:J189)</f>
        <v>0</v>
      </c>
      <c r="K187" s="67">
        <f>SUM(K188:K189)</f>
        <v>0</v>
      </c>
      <c r="L187" s="67">
        <f>SUM(L188:L189)</f>
        <v>4</v>
      </c>
      <c r="M187" s="67"/>
      <c r="N187" s="67">
        <f>SUM(N188:N189)</f>
        <v>4</v>
      </c>
      <c r="O187" s="67"/>
      <c r="P187" s="67">
        <f>SUM(P188:P189)</f>
        <v>0</v>
      </c>
      <c r="S187" s="155"/>
      <c r="T187" s="155"/>
      <c r="U187" s="155"/>
      <c r="V187" s="155"/>
      <c r="W187" s="146"/>
      <c r="X187" s="24"/>
      <c r="Y187" s="24"/>
      <c r="Z187" s="24"/>
      <c r="AA187" s="24"/>
      <c r="AB187" s="24"/>
      <c r="AC187" s="24"/>
      <c r="AD187" s="24"/>
      <c r="AE187" s="24"/>
      <c r="AF187" s="24"/>
      <c r="AG187" s="24"/>
      <c r="AH187" s="24"/>
    </row>
    <row r="188" spans="1:34" ht="23.45" customHeight="1" x14ac:dyDescent="0.2">
      <c r="A188" s="383" t="s">
        <v>173</v>
      </c>
      <c r="B188" s="383"/>
      <c r="C188" s="383"/>
      <c r="D188" s="383"/>
      <c r="E188" s="80">
        <f t="shared" si="7"/>
        <v>9</v>
      </c>
      <c r="F188" s="67">
        <v>1</v>
      </c>
      <c r="G188" s="67"/>
      <c r="H188" s="67">
        <v>1</v>
      </c>
      <c r="I188" s="67">
        <v>0</v>
      </c>
      <c r="J188" s="67">
        <v>0</v>
      </c>
      <c r="K188" s="67">
        <v>0</v>
      </c>
      <c r="L188" s="67">
        <v>4</v>
      </c>
      <c r="M188" s="67"/>
      <c r="N188" s="67">
        <v>3</v>
      </c>
      <c r="O188" s="67"/>
      <c r="P188" s="67">
        <v>0</v>
      </c>
      <c r="S188" s="150"/>
      <c r="T188" s="150"/>
      <c r="U188" s="150"/>
      <c r="V188" s="150"/>
      <c r="W188" s="146"/>
      <c r="X188" s="24"/>
      <c r="Y188" s="24"/>
      <c r="Z188" s="24"/>
      <c r="AA188" s="24"/>
      <c r="AB188" s="24"/>
      <c r="AC188" s="24"/>
      <c r="AD188" s="24"/>
      <c r="AE188" s="24"/>
      <c r="AF188" s="24"/>
      <c r="AG188" s="24"/>
      <c r="AH188" s="24"/>
    </row>
    <row r="189" spans="1:34" ht="22.5" customHeight="1" x14ac:dyDescent="0.2">
      <c r="A189" s="396" t="s">
        <v>224</v>
      </c>
      <c r="B189" s="396"/>
      <c r="C189" s="396"/>
      <c r="D189" s="396"/>
      <c r="E189" s="80">
        <f t="shared" si="7"/>
        <v>1</v>
      </c>
      <c r="F189" s="67">
        <v>0</v>
      </c>
      <c r="G189" s="67"/>
      <c r="H189" s="67">
        <v>0</v>
      </c>
      <c r="I189" s="67">
        <v>0</v>
      </c>
      <c r="J189" s="67">
        <v>0</v>
      </c>
      <c r="K189" s="67">
        <v>0</v>
      </c>
      <c r="L189" s="67">
        <v>0</v>
      </c>
      <c r="M189" s="67"/>
      <c r="N189" s="67">
        <v>1</v>
      </c>
      <c r="O189" s="67"/>
      <c r="P189" s="67">
        <v>0</v>
      </c>
      <c r="S189" s="153"/>
      <c r="T189" s="153"/>
      <c r="U189" s="153"/>
      <c r="V189" s="153"/>
      <c r="W189" s="146"/>
      <c r="X189" s="24"/>
      <c r="Y189" s="24"/>
      <c r="Z189" s="24"/>
      <c r="AA189" s="24"/>
      <c r="AB189" s="24"/>
      <c r="AC189" s="24"/>
      <c r="AD189" s="24"/>
      <c r="AE189" s="24"/>
      <c r="AF189" s="24"/>
      <c r="AG189" s="24"/>
      <c r="AH189" s="24"/>
    </row>
    <row r="190" spans="1:34" ht="23.45" customHeight="1" x14ac:dyDescent="0.2">
      <c r="A190" s="348" t="s">
        <v>485</v>
      </c>
      <c r="B190" s="348"/>
      <c r="C190" s="348"/>
      <c r="D190" s="348"/>
      <c r="E190" s="80">
        <f t="shared" si="7"/>
        <v>6</v>
      </c>
      <c r="F190" s="67">
        <f>SUM(F191:F191)</f>
        <v>0</v>
      </c>
      <c r="G190" s="67"/>
      <c r="H190" s="67">
        <f>SUM(H191:H191)</f>
        <v>0</v>
      </c>
      <c r="I190" s="67">
        <f>SUM(I191:I191)</f>
        <v>0</v>
      </c>
      <c r="J190" s="67">
        <f>SUM(J191:J191)</f>
        <v>0</v>
      </c>
      <c r="K190" s="67">
        <f>SUM(K191:K191)</f>
        <v>0</v>
      </c>
      <c r="L190" s="67">
        <f>SUM(L191:L191)</f>
        <v>3</v>
      </c>
      <c r="M190" s="67"/>
      <c r="N190" s="67">
        <f>SUM(N191:N191)</f>
        <v>3</v>
      </c>
      <c r="O190" s="67"/>
      <c r="P190" s="67">
        <f>SUM(P191:P191)</f>
        <v>0</v>
      </c>
      <c r="S190" s="155"/>
      <c r="T190" s="155"/>
      <c r="U190" s="155"/>
      <c r="V190" s="155"/>
      <c r="W190" s="146"/>
      <c r="X190" s="24"/>
      <c r="Y190" s="24"/>
      <c r="Z190" s="24"/>
      <c r="AA190" s="24"/>
      <c r="AB190" s="24"/>
      <c r="AC190" s="24"/>
      <c r="AD190" s="24"/>
      <c r="AE190" s="24"/>
      <c r="AF190" s="24"/>
      <c r="AG190" s="24"/>
      <c r="AH190" s="24"/>
    </row>
    <row r="191" spans="1:34" ht="23.45" customHeight="1" x14ac:dyDescent="0.2">
      <c r="A191" s="383" t="s">
        <v>173</v>
      </c>
      <c r="B191" s="383"/>
      <c r="C191" s="383"/>
      <c r="D191" s="383"/>
      <c r="E191" s="80">
        <f t="shared" si="7"/>
        <v>6</v>
      </c>
      <c r="F191" s="67">
        <v>0</v>
      </c>
      <c r="G191" s="67"/>
      <c r="H191" s="67">
        <v>0</v>
      </c>
      <c r="I191" s="67">
        <v>0</v>
      </c>
      <c r="J191" s="67">
        <v>0</v>
      </c>
      <c r="K191" s="67">
        <v>0</v>
      </c>
      <c r="L191" s="67">
        <v>3</v>
      </c>
      <c r="M191" s="67"/>
      <c r="N191" s="67">
        <v>3</v>
      </c>
      <c r="O191" s="67"/>
      <c r="P191" s="67">
        <v>0</v>
      </c>
      <c r="S191" s="150"/>
      <c r="T191" s="150"/>
      <c r="U191" s="150"/>
      <c r="V191" s="150"/>
      <c r="W191" s="146"/>
      <c r="X191" s="24"/>
      <c r="Y191" s="24"/>
      <c r="Z191" s="24"/>
      <c r="AA191" s="24"/>
      <c r="AB191" s="24"/>
      <c r="AC191" s="24"/>
      <c r="AD191" s="24"/>
      <c r="AE191" s="24"/>
      <c r="AF191" s="24"/>
      <c r="AG191" s="24"/>
      <c r="AH191" s="24"/>
    </row>
    <row r="192" spans="1:34" ht="23.45" customHeight="1" x14ac:dyDescent="0.2">
      <c r="A192" s="348" t="s">
        <v>486</v>
      </c>
      <c r="B192" s="348"/>
      <c r="C192" s="348"/>
      <c r="D192" s="348"/>
      <c r="E192" s="80">
        <f t="shared" si="7"/>
        <v>5</v>
      </c>
      <c r="F192" s="67">
        <f>SUM(F193:F193)</f>
        <v>0</v>
      </c>
      <c r="G192" s="67"/>
      <c r="H192" s="67">
        <f>SUM(H193:H193)</f>
        <v>0</v>
      </c>
      <c r="I192" s="67">
        <f>SUM(I193:I193)</f>
        <v>0</v>
      </c>
      <c r="J192" s="67">
        <f>SUM(J193:J193)</f>
        <v>0</v>
      </c>
      <c r="K192" s="67">
        <f>SUM(K193:K193)</f>
        <v>0</v>
      </c>
      <c r="L192" s="67">
        <f>SUM(L193:L193)</f>
        <v>1</v>
      </c>
      <c r="M192" s="67"/>
      <c r="N192" s="67">
        <f>SUM(N193:N193)</f>
        <v>4</v>
      </c>
      <c r="O192" s="67"/>
      <c r="P192" s="67">
        <f>SUM(P193:P193)</f>
        <v>0</v>
      </c>
      <c r="S192" s="155"/>
      <c r="T192" s="155"/>
      <c r="U192" s="155"/>
      <c r="V192" s="155"/>
      <c r="W192" s="146"/>
      <c r="X192" s="24"/>
      <c r="Y192" s="24"/>
      <c r="Z192" s="24"/>
      <c r="AA192" s="24"/>
      <c r="AB192" s="24"/>
      <c r="AC192" s="24"/>
      <c r="AD192" s="24"/>
      <c r="AE192" s="24"/>
      <c r="AF192" s="24"/>
      <c r="AG192" s="24"/>
      <c r="AH192" s="24"/>
    </row>
    <row r="193" spans="1:34" ht="23.45" customHeight="1" x14ac:dyDescent="0.2">
      <c r="A193" s="383" t="s">
        <v>173</v>
      </c>
      <c r="B193" s="383"/>
      <c r="C193" s="383"/>
      <c r="D193" s="383"/>
      <c r="E193" s="80">
        <f t="shared" si="7"/>
        <v>5</v>
      </c>
      <c r="F193" s="67">
        <v>0</v>
      </c>
      <c r="G193" s="67"/>
      <c r="H193" s="67">
        <v>0</v>
      </c>
      <c r="I193" s="67">
        <v>0</v>
      </c>
      <c r="J193" s="67">
        <v>0</v>
      </c>
      <c r="K193" s="67">
        <v>0</v>
      </c>
      <c r="L193" s="67">
        <v>1</v>
      </c>
      <c r="M193" s="67"/>
      <c r="N193" s="67">
        <v>4</v>
      </c>
      <c r="O193" s="67"/>
      <c r="P193" s="67">
        <v>0</v>
      </c>
      <c r="S193" s="150"/>
      <c r="T193" s="150"/>
      <c r="U193" s="150"/>
      <c r="V193" s="150"/>
      <c r="W193" s="146"/>
      <c r="X193" s="24"/>
      <c r="Y193" s="24"/>
      <c r="Z193" s="24"/>
      <c r="AA193" s="24"/>
      <c r="AB193" s="24"/>
      <c r="AC193" s="24"/>
      <c r="AD193" s="24"/>
      <c r="AE193" s="24"/>
      <c r="AF193" s="24"/>
      <c r="AG193" s="24"/>
      <c r="AH193" s="24"/>
    </row>
    <row r="194" spans="1:34" ht="23.45" customHeight="1" x14ac:dyDescent="0.2">
      <c r="A194" s="348" t="s">
        <v>487</v>
      </c>
      <c r="B194" s="348"/>
      <c r="C194" s="348"/>
      <c r="D194" s="348"/>
      <c r="E194" s="80">
        <f t="shared" si="7"/>
        <v>4</v>
      </c>
      <c r="F194" s="67">
        <f>SUM(F195:F195)</f>
        <v>1</v>
      </c>
      <c r="G194" s="67"/>
      <c r="H194" s="67">
        <f>SUM(H195:H195)</f>
        <v>0</v>
      </c>
      <c r="I194" s="67">
        <f>SUM(I195:I195)</f>
        <v>0</v>
      </c>
      <c r="J194" s="67">
        <f>SUM(J195:J195)</f>
        <v>0</v>
      </c>
      <c r="K194" s="67">
        <f>SUM(K195:K195)</f>
        <v>0</v>
      </c>
      <c r="L194" s="67">
        <f>SUM(L195:L195)</f>
        <v>2</v>
      </c>
      <c r="M194" s="67"/>
      <c r="N194" s="67">
        <f>SUM(N195:N195)</f>
        <v>1</v>
      </c>
      <c r="O194" s="67"/>
      <c r="P194" s="67">
        <f>SUM(P195:P195)</f>
        <v>0</v>
      </c>
      <c r="S194" s="155"/>
      <c r="T194" s="155"/>
      <c r="U194" s="155"/>
      <c r="V194" s="155"/>
      <c r="W194" s="146"/>
      <c r="X194" s="24"/>
      <c r="Y194" s="24"/>
      <c r="Z194" s="24"/>
      <c r="AA194" s="24"/>
      <c r="AB194" s="24"/>
      <c r="AC194" s="24"/>
      <c r="AD194" s="24"/>
      <c r="AE194" s="24"/>
      <c r="AF194" s="24"/>
      <c r="AG194" s="24"/>
      <c r="AH194" s="24"/>
    </row>
    <row r="195" spans="1:34" ht="23.45" customHeight="1" x14ac:dyDescent="0.2">
      <c r="A195" s="383" t="s">
        <v>173</v>
      </c>
      <c r="B195" s="383"/>
      <c r="C195" s="383"/>
      <c r="D195" s="383"/>
      <c r="E195" s="80">
        <f t="shared" si="7"/>
        <v>4</v>
      </c>
      <c r="F195" s="67">
        <v>1</v>
      </c>
      <c r="G195" s="67"/>
      <c r="H195" s="67">
        <v>0</v>
      </c>
      <c r="I195" s="67">
        <v>0</v>
      </c>
      <c r="J195" s="67">
        <v>0</v>
      </c>
      <c r="K195" s="67">
        <v>0</v>
      </c>
      <c r="L195" s="67">
        <v>2</v>
      </c>
      <c r="M195" s="67"/>
      <c r="N195" s="67">
        <v>1</v>
      </c>
      <c r="O195" s="67"/>
      <c r="P195" s="67">
        <v>0</v>
      </c>
      <c r="S195" s="150"/>
      <c r="T195" s="150"/>
      <c r="U195" s="150"/>
      <c r="V195" s="150"/>
      <c r="W195" s="146"/>
      <c r="X195" s="24"/>
      <c r="Y195" s="24"/>
      <c r="Z195" s="24"/>
      <c r="AA195" s="24"/>
      <c r="AB195" s="24"/>
      <c r="AC195" s="24"/>
      <c r="AD195" s="24"/>
      <c r="AE195" s="24"/>
      <c r="AF195" s="24"/>
      <c r="AG195" s="24"/>
      <c r="AH195" s="24"/>
    </row>
    <row r="196" spans="1:34" ht="23.45" customHeight="1" x14ac:dyDescent="0.2">
      <c r="A196" s="348" t="s">
        <v>488</v>
      </c>
      <c r="B196" s="348"/>
      <c r="C196" s="348"/>
      <c r="D196" s="348"/>
      <c r="E196" s="80">
        <f t="shared" si="7"/>
        <v>6</v>
      </c>
      <c r="F196" s="67">
        <f>SUM(F197:F197)</f>
        <v>0</v>
      </c>
      <c r="G196" s="67"/>
      <c r="H196" s="67">
        <f>SUM(H197:H197)</f>
        <v>0</v>
      </c>
      <c r="I196" s="67">
        <f>SUM(I197:I197)</f>
        <v>0</v>
      </c>
      <c r="J196" s="67">
        <f>SUM(J197:J197)</f>
        <v>0</v>
      </c>
      <c r="K196" s="67">
        <f>SUM(K197:K197)</f>
        <v>0</v>
      </c>
      <c r="L196" s="67">
        <f>SUM(L197:L197)</f>
        <v>4</v>
      </c>
      <c r="M196" s="67"/>
      <c r="N196" s="67">
        <f>SUM(N197:N197)</f>
        <v>2</v>
      </c>
      <c r="O196" s="67"/>
      <c r="P196" s="67">
        <f>SUM(P197:P197)</f>
        <v>0</v>
      </c>
      <c r="S196" s="155"/>
      <c r="T196" s="155"/>
      <c r="U196" s="155"/>
      <c r="V196" s="155"/>
      <c r="W196" s="146"/>
      <c r="X196" s="24"/>
      <c r="Y196" s="24"/>
      <c r="Z196" s="24"/>
      <c r="AA196" s="24"/>
      <c r="AB196" s="24"/>
      <c r="AC196" s="24"/>
      <c r="AD196" s="24"/>
      <c r="AE196" s="24"/>
      <c r="AF196" s="24"/>
      <c r="AG196" s="24"/>
      <c r="AH196" s="24"/>
    </row>
    <row r="197" spans="1:34" ht="23.45" customHeight="1" x14ac:dyDescent="0.2">
      <c r="A197" s="383" t="s">
        <v>173</v>
      </c>
      <c r="B197" s="383"/>
      <c r="C197" s="383"/>
      <c r="D197" s="383"/>
      <c r="E197" s="80">
        <f t="shared" si="7"/>
        <v>6</v>
      </c>
      <c r="F197" s="67">
        <v>0</v>
      </c>
      <c r="G197" s="67"/>
      <c r="H197" s="67">
        <v>0</v>
      </c>
      <c r="I197" s="67">
        <v>0</v>
      </c>
      <c r="J197" s="67">
        <v>0</v>
      </c>
      <c r="K197" s="67">
        <v>0</v>
      </c>
      <c r="L197" s="67">
        <v>4</v>
      </c>
      <c r="M197" s="67"/>
      <c r="N197" s="67">
        <v>2</v>
      </c>
      <c r="O197" s="67"/>
      <c r="P197" s="67">
        <v>0</v>
      </c>
      <c r="S197" s="150"/>
      <c r="T197" s="150"/>
      <c r="U197" s="150"/>
      <c r="V197" s="150"/>
      <c r="W197" s="146"/>
      <c r="X197" s="24"/>
      <c r="Y197" s="24"/>
      <c r="Z197" s="24"/>
      <c r="AA197" s="24"/>
      <c r="AB197" s="24"/>
      <c r="AC197" s="24"/>
      <c r="AD197" s="24"/>
      <c r="AE197" s="24"/>
      <c r="AF197" s="24"/>
      <c r="AG197" s="24"/>
      <c r="AH197" s="24"/>
    </row>
    <row r="198" spans="1:34" ht="23.45" customHeight="1" x14ac:dyDescent="0.2">
      <c r="A198" s="348" t="s">
        <v>489</v>
      </c>
      <c r="B198" s="348"/>
      <c r="C198" s="348"/>
      <c r="D198" s="348"/>
      <c r="E198" s="80">
        <f t="shared" si="7"/>
        <v>3</v>
      </c>
      <c r="F198" s="67">
        <f>SUM(F199:F200)</f>
        <v>0</v>
      </c>
      <c r="G198" s="67"/>
      <c r="H198" s="67">
        <f>SUM(H199:H200)</f>
        <v>0</v>
      </c>
      <c r="I198" s="67">
        <f>SUM(I199:I200)</f>
        <v>0</v>
      </c>
      <c r="J198" s="67">
        <f>SUM(J199:J200)</f>
        <v>0</v>
      </c>
      <c r="K198" s="67">
        <f>SUM(K199:K200)</f>
        <v>0</v>
      </c>
      <c r="L198" s="67">
        <f>SUM(L199:L200)</f>
        <v>0</v>
      </c>
      <c r="M198" s="67"/>
      <c r="N198" s="67">
        <f>SUM(N199:N200)</f>
        <v>3</v>
      </c>
      <c r="O198" s="67"/>
      <c r="P198" s="67">
        <f>SUM(P199:P200)</f>
        <v>0</v>
      </c>
      <c r="S198" s="155"/>
      <c r="T198" s="155"/>
      <c r="U198" s="155"/>
      <c r="V198" s="155"/>
      <c r="W198" s="146"/>
      <c r="X198" s="24"/>
      <c r="Y198" s="24"/>
      <c r="Z198" s="24"/>
      <c r="AA198" s="24"/>
      <c r="AB198" s="24"/>
      <c r="AC198" s="24"/>
      <c r="AD198" s="24"/>
      <c r="AE198" s="24"/>
      <c r="AF198" s="24"/>
      <c r="AG198" s="24"/>
      <c r="AH198" s="24"/>
    </row>
    <row r="199" spans="1:34" ht="23.45" customHeight="1" x14ac:dyDescent="0.2">
      <c r="A199" s="383" t="s">
        <v>173</v>
      </c>
      <c r="B199" s="383"/>
      <c r="C199" s="383"/>
      <c r="D199" s="383"/>
      <c r="E199" s="80">
        <f t="shared" si="7"/>
        <v>2</v>
      </c>
      <c r="F199" s="67">
        <v>0</v>
      </c>
      <c r="G199" s="67"/>
      <c r="H199" s="67">
        <v>0</v>
      </c>
      <c r="I199" s="67">
        <v>0</v>
      </c>
      <c r="J199" s="67">
        <v>0</v>
      </c>
      <c r="K199" s="67">
        <v>0</v>
      </c>
      <c r="L199" s="67">
        <v>0</v>
      </c>
      <c r="M199" s="67"/>
      <c r="N199" s="67">
        <v>2</v>
      </c>
      <c r="O199" s="67"/>
      <c r="P199" s="67">
        <v>0</v>
      </c>
      <c r="S199" s="150"/>
      <c r="T199" s="150"/>
      <c r="U199" s="150"/>
      <c r="V199" s="150"/>
      <c r="W199" s="146"/>
      <c r="X199" s="24"/>
      <c r="Y199" s="24"/>
      <c r="Z199" s="24"/>
      <c r="AA199" s="24"/>
      <c r="AB199" s="24"/>
      <c r="AC199" s="24"/>
      <c r="AD199" s="24"/>
      <c r="AE199" s="24"/>
      <c r="AF199" s="24"/>
      <c r="AG199" s="24"/>
      <c r="AH199" s="24"/>
    </row>
    <row r="200" spans="1:34" ht="22.5" customHeight="1" x14ac:dyDescent="0.2">
      <c r="A200" s="396" t="s">
        <v>224</v>
      </c>
      <c r="B200" s="396"/>
      <c r="C200" s="396"/>
      <c r="D200" s="396"/>
      <c r="E200" s="80">
        <f t="shared" si="7"/>
        <v>1</v>
      </c>
      <c r="F200" s="67">
        <v>0</v>
      </c>
      <c r="G200" s="67"/>
      <c r="H200" s="67">
        <v>0</v>
      </c>
      <c r="I200" s="67">
        <v>0</v>
      </c>
      <c r="J200" s="67">
        <v>0</v>
      </c>
      <c r="K200" s="67">
        <v>0</v>
      </c>
      <c r="L200" s="67">
        <v>0</v>
      </c>
      <c r="M200" s="67"/>
      <c r="N200" s="67">
        <v>1</v>
      </c>
      <c r="O200" s="67"/>
      <c r="P200" s="67">
        <v>0</v>
      </c>
      <c r="S200" s="153"/>
      <c r="T200" s="153"/>
      <c r="U200" s="153"/>
      <c r="V200" s="153"/>
      <c r="W200" s="146"/>
      <c r="X200" s="24"/>
      <c r="Y200" s="24"/>
      <c r="Z200" s="24"/>
      <c r="AA200" s="24"/>
      <c r="AB200" s="24"/>
      <c r="AC200" s="24"/>
      <c r="AD200" s="24"/>
      <c r="AE200" s="24"/>
      <c r="AF200" s="24"/>
      <c r="AG200" s="24"/>
      <c r="AH200" s="24"/>
    </row>
    <row r="201" spans="1:34" ht="23.45" customHeight="1" x14ac:dyDescent="0.2">
      <c r="A201" s="348" t="s">
        <v>490</v>
      </c>
      <c r="B201" s="348"/>
      <c r="C201" s="348"/>
      <c r="D201" s="348"/>
      <c r="E201" s="80">
        <f t="shared" si="7"/>
        <v>23</v>
      </c>
      <c r="F201" s="67">
        <f>SUM(F202:F203)</f>
        <v>0</v>
      </c>
      <c r="G201" s="67"/>
      <c r="H201" s="67">
        <f>SUM(H202:H203)</f>
        <v>1</v>
      </c>
      <c r="I201" s="67">
        <f>SUM(I202:I203)</f>
        <v>0</v>
      </c>
      <c r="J201" s="67">
        <f>SUM(J202:J203)</f>
        <v>0</v>
      </c>
      <c r="K201" s="67">
        <f>SUM(K202:K203)</f>
        <v>0</v>
      </c>
      <c r="L201" s="67">
        <f>SUM(L202:L203)</f>
        <v>8</v>
      </c>
      <c r="M201" s="67"/>
      <c r="N201" s="67">
        <f>SUM(N202:N203)</f>
        <v>14</v>
      </c>
      <c r="O201" s="67"/>
      <c r="P201" s="67">
        <f>SUM(P202:P203)</f>
        <v>0</v>
      </c>
      <c r="S201" s="155"/>
      <c r="T201" s="155"/>
      <c r="U201" s="155"/>
      <c r="V201" s="155"/>
      <c r="W201" s="146"/>
      <c r="X201" s="24"/>
      <c r="Y201" s="24"/>
      <c r="Z201" s="24"/>
      <c r="AA201" s="24"/>
      <c r="AB201" s="24"/>
      <c r="AC201" s="24"/>
      <c r="AD201" s="24"/>
      <c r="AE201" s="24"/>
      <c r="AF201" s="24"/>
      <c r="AG201" s="24"/>
      <c r="AH201" s="24"/>
    </row>
    <row r="202" spans="1:34" ht="23.45" customHeight="1" x14ac:dyDescent="0.2">
      <c r="A202" s="383" t="s">
        <v>173</v>
      </c>
      <c r="B202" s="383"/>
      <c r="C202" s="383"/>
      <c r="D202" s="383"/>
      <c r="E202" s="80">
        <f t="shared" si="7"/>
        <v>22</v>
      </c>
      <c r="F202" s="67">
        <v>0</v>
      </c>
      <c r="G202" s="67"/>
      <c r="H202" s="67">
        <v>1</v>
      </c>
      <c r="I202" s="67">
        <v>0</v>
      </c>
      <c r="J202" s="67">
        <v>0</v>
      </c>
      <c r="K202" s="67">
        <v>0</v>
      </c>
      <c r="L202" s="67">
        <v>8</v>
      </c>
      <c r="M202" s="67"/>
      <c r="N202" s="67">
        <v>13</v>
      </c>
      <c r="O202" s="67"/>
      <c r="P202" s="67">
        <v>0</v>
      </c>
      <c r="S202" s="150"/>
      <c r="T202" s="150"/>
      <c r="U202" s="150"/>
      <c r="V202" s="150"/>
      <c r="W202" s="146"/>
      <c r="X202" s="24"/>
      <c r="Y202" s="24"/>
      <c r="Z202" s="24"/>
      <c r="AA202" s="24"/>
      <c r="AB202" s="24"/>
      <c r="AC202" s="24"/>
      <c r="AD202" s="24"/>
      <c r="AE202" s="24"/>
      <c r="AF202" s="24"/>
      <c r="AG202" s="24"/>
      <c r="AH202" s="24"/>
    </row>
    <row r="203" spans="1:34" ht="22.5" customHeight="1" x14ac:dyDescent="0.2">
      <c r="A203" s="396" t="s">
        <v>224</v>
      </c>
      <c r="B203" s="396"/>
      <c r="C203" s="396"/>
      <c r="D203" s="396"/>
      <c r="E203" s="80">
        <f t="shared" si="7"/>
        <v>1</v>
      </c>
      <c r="F203" s="67">
        <v>0</v>
      </c>
      <c r="G203" s="67"/>
      <c r="H203" s="67">
        <v>0</v>
      </c>
      <c r="I203" s="67">
        <v>0</v>
      </c>
      <c r="J203" s="67">
        <v>0</v>
      </c>
      <c r="K203" s="67">
        <v>0</v>
      </c>
      <c r="L203" s="67">
        <v>0</v>
      </c>
      <c r="M203" s="67"/>
      <c r="N203" s="67">
        <v>1</v>
      </c>
      <c r="O203" s="67"/>
      <c r="P203" s="67">
        <v>0</v>
      </c>
      <c r="S203" s="153"/>
      <c r="T203" s="153"/>
      <c r="U203" s="153"/>
      <c r="V203" s="153"/>
      <c r="W203" s="146"/>
      <c r="X203" s="24"/>
      <c r="Y203" s="24"/>
      <c r="Z203" s="24"/>
      <c r="AA203" s="24"/>
      <c r="AB203" s="24"/>
      <c r="AC203" s="24"/>
      <c r="AD203" s="24"/>
      <c r="AE203" s="24"/>
      <c r="AF203" s="24"/>
      <c r="AG203" s="24"/>
      <c r="AH203" s="24"/>
    </row>
    <row r="204" spans="1:34" ht="23.45" customHeight="1" x14ac:dyDescent="0.2">
      <c r="A204" s="348" t="s">
        <v>491</v>
      </c>
      <c r="B204" s="348"/>
      <c r="C204" s="348"/>
      <c r="D204" s="348"/>
      <c r="E204" s="80">
        <f t="shared" si="7"/>
        <v>3</v>
      </c>
      <c r="F204" s="67">
        <f>SUM(F205:F205)</f>
        <v>1</v>
      </c>
      <c r="G204" s="67"/>
      <c r="H204" s="67">
        <f>SUM(H205:H205)</f>
        <v>0</v>
      </c>
      <c r="I204" s="67">
        <f>SUM(I205:I205)</f>
        <v>0</v>
      </c>
      <c r="J204" s="67">
        <f>SUM(J205:J205)</f>
        <v>0</v>
      </c>
      <c r="K204" s="67">
        <f>SUM(K205:K205)</f>
        <v>0</v>
      </c>
      <c r="L204" s="67">
        <f>SUM(L205:L205)</f>
        <v>0</v>
      </c>
      <c r="M204" s="67"/>
      <c r="N204" s="67">
        <f>SUM(N205:N205)</f>
        <v>2</v>
      </c>
      <c r="O204" s="67"/>
      <c r="P204" s="67">
        <f>SUM(P205:P205)</f>
        <v>0</v>
      </c>
      <c r="S204" s="155"/>
      <c r="T204" s="155"/>
      <c r="U204" s="155"/>
      <c r="V204" s="155"/>
      <c r="W204" s="146"/>
      <c r="X204" s="24"/>
      <c r="Y204" s="24"/>
      <c r="Z204" s="24"/>
      <c r="AA204" s="24"/>
      <c r="AB204" s="24"/>
      <c r="AC204" s="24"/>
      <c r="AD204" s="24"/>
      <c r="AE204" s="24"/>
      <c r="AF204" s="24"/>
      <c r="AG204" s="24"/>
      <c r="AH204" s="24"/>
    </row>
    <row r="205" spans="1:34" ht="23.45" customHeight="1" x14ac:dyDescent="0.2">
      <c r="A205" s="383" t="s">
        <v>173</v>
      </c>
      <c r="B205" s="383"/>
      <c r="C205" s="383"/>
      <c r="D205" s="383"/>
      <c r="E205" s="80">
        <f t="shared" si="7"/>
        <v>3</v>
      </c>
      <c r="F205" s="67">
        <v>1</v>
      </c>
      <c r="G205" s="67"/>
      <c r="H205" s="67">
        <v>0</v>
      </c>
      <c r="I205" s="67">
        <v>0</v>
      </c>
      <c r="J205" s="67">
        <v>0</v>
      </c>
      <c r="K205" s="67">
        <v>0</v>
      </c>
      <c r="L205" s="67">
        <v>0</v>
      </c>
      <c r="M205" s="67"/>
      <c r="N205" s="67">
        <v>2</v>
      </c>
      <c r="O205" s="67"/>
      <c r="P205" s="67">
        <v>0</v>
      </c>
      <c r="S205" s="150"/>
      <c r="T205" s="150"/>
      <c r="U205" s="150"/>
      <c r="V205" s="150"/>
      <c r="W205" s="146"/>
      <c r="X205" s="24"/>
      <c r="Y205" s="24"/>
      <c r="Z205" s="24"/>
      <c r="AA205" s="24"/>
      <c r="AB205" s="24"/>
      <c r="AC205" s="24"/>
      <c r="AD205" s="24"/>
      <c r="AE205" s="24"/>
      <c r="AF205" s="24"/>
      <c r="AG205" s="24"/>
      <c r="AH205" s="24"/>
    </row>
    <row r="206" spans="1:34" ht="23.45" customHeight="1" x14ac:dyDescent="0.2">
      <c r="A206" s="348" t="s">
        <v>492</v>
      </c>
      <c r="B206" s="348"/>
      <c r="C206" s="348"/>
      <c r="D206" s="348"/>
      <c r="E206" s="80">
        <f t="shared" si="7"/>
        <v>13</v>
      </c>
      <c r="F206" s="67">
        <f>SUM(F207:F207)</f>
        <v>2</v>
      </c>
      <c r="G206" s="67"/>
      <c r="H206" s="67">
        <f>SUM(H207:H207)</f>
        <v>0</v>
      </c>
      <c r="I206" s="67">
        <f>SUM(I207:I207)</f>
        <v>0</v>
      </c>
      <c r="J206" s="67">
        <f>SUM(J207:J207)</f>
        <v>0</v>
      </c>
      <c r="K206" s="67">
        <f>SUM(K207:K207)</f>
        <v>0</v>
      </c>
      <c r="L206" s="67">
        <f>SUM(L207:L207)</f>
        <v>4</v>
      </c>
      <c r="M206" s="67"/>
      <c r="N206" s="67">
        <f>SUM(N207:N207)</f>
        <v>7</v>
      </c>
      <c r="O206" s="67"/>
      <c r="P206" s="67">
        <f>SUM(P207:P207)</f>
        <v>0</v>
      </c>
      <c r="S206" s="155"/>
      <c r="T206" s="155"/>
      <c r="U206" s="155"/>
      <c r="V206" s="155"/>
      <c r="W206" s="146"/>
      <c r="X206" s="24"/>
      <c r="Y206" s="24"/>
      <c r="Z206" s="24"/>
      <c r="AA206" s="24"/>
      <c r="AB206" s="24"/>
      <c r="AC206" s="24"/>
      <c r="AD206" s="24"/>
      <c r="AE206" s="24"/>
      <c r="AF206" s="24"/>
      <c r="AG206" s="24"/>
      <c r="AH206" s="24"/>
    </row>
    <row r="207" spans="1:34" ht="23.45" customHeight="1" x14ac:dyDescent="0.2">
      <c r="A207" s="383" t="s">
        <v>173</v>
      </c>
      <c r="B207" s="383"/>
      <c r="C207" s="383"/>
      <c r="D207" s="383"/>
      <c r="E207" s="80">
        <f t="shared" si="7"/>
        <v>13</v>
      </c>
      <c r="F207" s="67">
        <v>2</v>
      </c>
      <c r="G207" s="67"/>
      <c r="H207" s="67">
        <v>0</v>
      </c>
      <c r="I207" s="67">
        <v>0</v>
      </c>
      <c r="J207" s="67">
        <v>0</v>
      </c>
      <c r="K207" s="67">
        <v>0</v>
      </c>
      <c r="L207" s="67">
        <v>4</v>
      </c>
      <c r="M207" s="67"/>
      <c r="N207" s="67">
        <v>7</v>
      </c>
      <c r="O207" s="67"/>
      <c r="P207" s="67">
        <v>0</v>
      </c>
      <c r="S207" s="150"/>
      <c r="T207" s="150"/>
      <c r="U207" s="150"/>
      <c r="V207" s="150"/>
      <c r="W207" s="146"/>
      <c r="X207" s="24"/>
      <c r="Y207" s="24"/>
      <c r="Z207" s="24"/>
      <c r="AA207" s="24"/>
      <c r="AB207" s="24"/>
      <c r="AC207" s="24"/>
      <c r="AD207" s="24"/>
      <c r="AE207" s="24"/>
      <c r="AF207" s="24"/>
      <c r="AG207" s="24"/>
      <c r="AH207" s="24"/>
    </row>
    <row r="208" spans="1:34" ht="23.45" customHeight="1" x14ac:dyDescent="0.2">
      <c r="A208" s="348" t="s">
        <v>493</v>
      </c>
      <c r="B208" s="348"/>
      <c r="C208" s="348"/>
      <c r="D208" s="348"/>
      <c r="E208" s="80">
        <f t="shared" si="7"/>
        <v>7</v>
      </c>
      <c r="F208" s="67">
        <f>SUM(F209:F209)</f>
        <v>0</v>
      </c>
      <c r="G208" s="67"/>
      <c r="H208" s="67">
        <f>SUM(H209:H209)</f>
        <v>0</v>
      </c>
      <c r="I208" s="67">
        <f>SUM(I209:I209)</f>
        <v>0</v>
      </c>
      <c r="J208" s="67">
        <f>SUM(J209:J209)</f>
        <v>0</v>
      </c>
      <c r="K208" s="67">
        <f>SUM(K209:K209)</f>
        <v>0</v>
      </c>
      <c r="L208" s="67">
        <f>SUM(L209:L209)</f>
        <v>2</v>
      </c>
      <c r="M208" s="67"/>
      <c r="N208" s="67">
        <f>SUM(N209:N209)</f>
        <v>5</v>
      </c>
      <c r="O208" s="67"/>
      <c r="P208" s="67">
        <f>SUM(P209:P209)</f>
        <v>0</v>
      </c>
      <c r="Q208" s="71"/>
      <c r="S208" s="155"/>
      <c r="T208" s="155"/>
      <c r="U208" s="155"/>
      <c r="V208" s="155"/>
      <c r="W208" s="146"/>
      <c r="X208" s="24"/>
      <c r="Y208" s="24"/>
      <c r="Z208" s="24"/>
      <c r="AA208" s="24"/>
      <c r="AB208" s="24"/>
      <c r="AC208" s="24"/>
      <c r="AD208" s="24"/>
      <c r="AE208" s="24"/>
      <c r="AF208" s="24"/>
      <c r="AG208" s="24"/>
      <c r="AH208" s="24"/>
    </row>
    <row r="209" spans="1:34" ht="23.45" customHeight="1" x14ac:dyDescent="0.2">
      <c r="A209" s="383" t="s">
        <v>173</v>
      </c>
      <c r="B209" s="383"/>
      <c r="C209" s="383"/>
      <c r="D209" s="383"/>
      <c r="E209" s="80">
        <f t="shared" si="7"/>
        <v>7</v>
      </c>
      <c r="F209" s="67">
        <v>0</v>
      </c>
      <c r="G209" s="67"/>
      <c r="H209" s="67">
        <v>0</v>
      </c>
      <c r="I209" s="67">
        <v>0</v>
      </c>
      <c r="J209" s="67">
        <v>0</v>
      </c>
      <c r="K209" s="67">
        <v>0</v>
      </c>
      <c r="L209" s="67">
        <v>2</v>
      </c>
      <c r="M209" s="67"/>
      <c r="N209" s="67">
        <v>5</v>
      </c>
      <c r="O209" s="67"/>
      <c r="P209" s="67">
        <v>0</v>
      </c>
      <c r="S209" s="150"/>
      <c r="T209" s="150"/>
      <c r="U209" s="150"/>
      <c r="V209" s="150"/>
      <c r="W209" s="146"/>
      <c r="X209" s="24"/>
      <c r="Y209" s="24"/>
      <c r="Z209" s="24"/>
      <c r="AA209" s="24"/>
      <c r="AB209" s="24"/>
      <c r="AC209" s="24"/>
      <c r="AD209" s="24"/>
      <c r="AE209" s="24"/>
      <c r="AF209" s="24"/>
      <c r="AG209" s="24"/>
      <c r="AH209" s="24"/>
    </row>
    <row r="210" spans="1:34" ht="23.45" customHeight="1" x14ac:dyDescent="0.2">
      <c r="A210" s="348" t="s">
        <v>494</v>
      </c>
      <c r="B210" s="348"/>
      <c r="C210" s="348"/>
      <c r="D210" s="348"/>
      <c r="E210" s="80">
        <f t="shared" si="7"/>
        <v>2</v>
      </c>
      <c r="F210" s="67">
        <f>SUM(F211:F211)</f>
        <v>0</v>
      </c>
      <c r="G210" s="67"/>
      <c r="H210" s="67">
        <f>SUM(H211:H211)</f>
        <v>0</v>
      </c>
      <c r="I210" s="67">
        <f>SUM(I211:I211)</f>
        <v>0</v>
      </c>
      <c r="J210" s="67">
        <f>SUM(J211:J211)</f>
        <v>0</v>
      </c>
      <c r="K210" s="67">
        <f>SUM(K211:K211)</f>
        <v>0</v>
      </c>
      <c r="L210" s="67">
        <f>SUM(L211:L211)</f>
        <v>1</v>
      </c>
      <c r="M210" s="67"/>
      <c r="N210" s="67">
        <f>SUM(N211:N211)</f>
        <v>1</v>
      </c>
      <c r="O210" s="67"/>
      <c r="P210" s="67">
        <f>SUM(P211:P211)</f>
        <v>0</v>
      </c>
      <c r="S210" s="155"/>
      <c r="T210" s="155"/>
      <c r="U210" s="155"/>
      <c r="V210" s="155"/>
      <c r="W210" s="146"/>
      <c r="X210" s="24"/>
      <c r="Y210" s="24"/>
      <c r="Z210" s="24"/>
      <c r="AA210" s="24"/>
      <c r="AB210" s="24"/>
      <c r="AC210" s="24"/>
      <c r="AD210" s="24"/>
      <c r="AE210" s="24"/>
      <c r="AF210" s="24"/>
      <c r="AG210" s="24"/>
      <c r="AH210" s="24"/>
    </row>
    <row r="211" spans="1:34" ht="23.45" customHeight="1" x14ac:dyDescent="0.2">
      <c r="A211" s="383" t="s">
        <v>173</v>
      </c>
      <c r="B211" s="383"/>
      <c r="C211" s="383"/>
      <c r="D211" s="383"/>
      <c r="E211" s="80">
        <f t="shared" si="7"/>
        <v>2</v>
      </c>
      <c r="F211" s="67">
        <v>0</v>
      </c>
      <c r="G211" s="67"/>
      <c r="H211" s="67">
        <v>0</v>
      </c>
      <c r="I211" s="67">
        <v>0</v>
      </c>
      <c r="J211" s="67">
        <v>0</v>
      </c>
      <c r="K211" s="67">
        <v>0</v>
      </c>
      <c r="L211" s="67">
        <v>1</v>
      </c>
      <c r="M211" s="67"/>
      <c r="N211" s="67">
        <v>1</v>
      </c>
      <c r="O211" s="67"/>
      <c r="P211" s="67">
        <v>0</v>
      </c>
      <c r="S211" s="150"/>
      <c r="T211" s="150"/>
      <c r="U211" s="150"/>
      <c r="V211" s="150"/>
      <c r="W211" s="146"/>
      <c r="X211" s="24"/>
      <c r="Y211" s="24"/>
      <c r="Z211" s="24"/>
      <c r="AA211" s="24"/>
      <c r="AB211" s="24"/>
      <c r="AC211" s="24"/>
      <c r="AD211" s="24"/>
      <c r="AE211" s="24"/>
      <c r="AF211" s="24"/>
      <c r="AG211" s="24"/>
      <c r="AH211" s="24"/>
    </row>
    <row r="212" spans="1:34" ht="23.45" customHeight="1" x14ac:dyDescent="0.2">
      <c r="A212" s="348" t="s">
        <v>495</v>
      </c>
      <c r="B212" s="348"/>
      <c r="C212" s="348"/>
      <c r="D212" s="348"/>
      <c r="E212" s="80">
        <f t="shared" ref="E212:E238" si="8">SUM(F212:P212)</f>
        <v>8</v>
      </c>
      <c r="F212" s="67">
        <f>SUM(F213:F214)</f>
        <v>1</v>
      </c>
      <c r="G212" s="67"/>
      <c r="H212" s="67">
        <f>SUM(H213:H214)</f>
        <v>1</v>
      </c>
      <c r="I212" s="67">
        <f>SUM(I213:I214)</f>
        <v>0</v>
      </c>
      <c r="J212" s="67">
        <f>SUM(J213:J214)</f>
        <v>0</v>
      </c>
      <c r="K212" s="67">
        <f>SUM(K213:K214)</f>
        <v>0</v>
      </c>
      <c r="L212" s="67">
        <f>SUM(L213:L214)</f>
        <v>3</v>
      </c>
      <c r="M212" s="67"/>
      <c r="N212" s="67">
        <f>SUM(N213:N214)</f>
        <v>3</v>
      </c>
      <c r="O212" s="67"/>
      <c r="P212" s="67">
        <f>SUM(P213:P214)</f>
        <v>0</v>
      </c>
      <c r="S212" s="155"/>
      <c r="T212" s="155"/>
      <c r="U212" s="155"/>
      <c r="V212" s="155"/>
      <c r="W212" s="146"/>
      <c r="X212" s="24"/>
      <c r="Y212" s="24"/>
      <c r="Z212" s="24"/>
      <c r="AA212" s="24"/>
      <c r="AB212" s="24"/>
      <c r="AC212" s="24"/>
      <c r="AD212" s="24"/>
      <c r="AE212" s="24"/>
      <c r="AF212" s="24"/>
      <c r="AG212" s="24"/>
      <c r="AH212" s="24"/>
    </row>
    <row r="213" spans="1:34" ht="23.45" customHeight="1" x14ac:dyDescent="0.2">
      <c r="A213" s="383" t="s">
        <v>173</v>
      </c>
      <c r="B213" s="383"/>
      <c r="C213" s="383"/>
      <c r="D213" s="383"/>
      <c r="E213" s="80">
        <f t="shared" si="8"/>
        <v>7</v>
      </c>
      <c r="F213" s="67">
        <v>1</v>
      </c>
      <c r="G213" s="67"/>
      <c r="H213" s="67">
        <v>1</v>
      </c>
      <c r="I213" s="67">
        <v>0</v>
      </c>
      <c r="J213" s="67">
        <v>0</v>
      </c>
      <c r="K213" s="67">
        <v>0</v>
      </c>
      <c r="L213" s="67">
        <v>2</v>
      </c>
      <c r="M213" s="67"/>
      <c r="N213" s="67">
        <v>3</v>
      </c>
      <c r="O213" s="67"/>
      <c r="P213" s="67">
        <v>0</v>
      </c>
      <c r="S213" s="150"/>
      <c r="T213" s="150"/>
      <c r="U213" s="150"/>
      <c r="V213" s="150"/>
      <c r="W213" s="146"/>
      <c r="X213" s="24"/>
      <c r="Y213" s="24"/>
      <c r="Z213" s="24"/>
      <c r="AA213" s="24"/>
      <c r="AB213" s="24"/>
      <c r="AC213" s="24"/>
      <c r="AD213" s="24"/>
      <c r="AE213" s="24"/>
      <c r="AF213" s="24"/>
      <c r="AG213" s="24"/>
      <c r="AH213" s="24"/>
    </row>
    <row r="214" spans="1:34" ht="22.5" customHeight="1" x14ac:dyDescent="0.2">
      <c r="A214" s="396" t="s">
        <v>224</v>
      </c>
      <c r="B214" s="396"/>
      <c r="C214" s="396"/>
      <c r="D214" s="396"/>
      <c r="E214" s="80">
        <f t="shared" si="8"/>
        <v>1</v>
      </c>
      <c r="F214" s="67">
        <v>0</v>
      </c>
      <c r="G214" s="67"/>
      <c r="H214" s="67">
        <v>0</v>
      </c>
      <c r="I214" s="67">
        <v>0</v>
      </c>
      <c r="J214" s="67">
        <v>0</v>
      </c>
      <c r="K214" s="67">
        <v>0</v>
      </c>
      <c r="L214" s="67">
        <v>1</v>
      </c>
      <c r="M214" s="67"/>
      <c r="N214" s="67">
        <v>0</v>
      </c>
      <c r="O214" s="67"/>
      <c r="P214" s="67">
        <v>0</v>
      </c>
      <c r="S214" s="153"/>
      <c r="T214" s="153"/>
      <c r="U214" s="153"/>
      <c r="V214" s="153"/>
      <c r="W214" s="146"/>
      <c r="X214" s="24"/>
      <c r="Y214" s="24"/>
      <c r="Z214" s="24"/>
      <c r="AA214" s="24"/>
      <c r="AB214" s="24"/>
      <c r="AC214" s="24"/>
      <c r="AD214" s="24"/>
      <c r="AE214" s="24"/>
      <c r="AF214" s="24"/>
      <c r="AG214" s="24"/>
      <c r="AH214" s="24"/>
    </row>
    <row r="215" spans="1:34" ht="23.45" customHeight="1" x14ac:dyDescent="0.2">
      <c r="A215" s="348" t="s">
        <v>496</v>
      </c>
      <c r="B215" s="348"/>
      <c r="C215" s="348"/>
      <c r="D215" s="348"/>
      <c r="E215" s="80">
        <f t="shared" si="8"/>
        <v>3</v>
      </c>
      <c r="F215" s="67">
        <f>SUM(F216:F216)</f>
        <v>0</v>
      </c>
      <c r="G215" s="67"/>
      <c r="H215" s="67">
        <f>SUM(H216:H216)</f>
        <v>0</v>
      </c>
      <c r="I215" s="67">
        <f>SUM(I216:I216)</f>
        <v>0</v>
      </c>
      <c r="J215" s="67">
        <f>SUM(J216:J216)</f>
        <v>0</v>
      </c>
      <c r="K215" s="67">
        <f>SUM(K216:K216)</f>
        <v>0</v>
      </c>
      <c r="L215" s="67">
        <f>SUM(L216:L216)</f>
        <v>0</v>
      </c>
      <c r="M215" s="67"/>
      <c r="N215" s="67">
        <f>SUM(N216:N216)</f>
        <v>3</v>
      </c>
      <c r="O215" s="67"/>
      <c r="P215" s="67">
        <f>SUM(P216:P216)</f>
        <v>0</v>
      </c>
      <c r="S215" s="155"/>
      <c r="T215" s="155"/>
      <c r="U215" s="155"/>
      <c r="V215" s="155"/>
      <c r="W215" s="146"/>
      <c r="X215" s="24"/>
      <c r="Y215" s="24"/>
      <c r="Z215" s="24"/>
      <c r="AA215" s="24"/>
      <c r="AB215" s="24"/>
      <c r="AC215" s="24"/>
      <c r="AD215" s="24"/>
      <c r="AE215" s="24"/>
      <c r="AF215" s="24"/>
      <c r="AG215" s="24"/>
      <c r="AH215" s="24"/>
    </row>
    <row r="216" spans="1:34" ht="23.45" customHeight="1" x14ac:dyDescent="0.2">
      <c r="A216" s="383" t="s">
        <v>173</v>
      </c>
      <c r="B216" s="383"/>
      <c r="C216" s="383"/>
      <c r="D216" s="383"/>
      <c r="E216" s="80">
        <f t="shared" si="8"/>
        <v>3</v>
      </c>
      <c r="F216" s="67">
        <v>0</v>
      </c>
      <c r="G216" s="67"/>
      <c r="H216" s="67">
        <v>0</v>
      </c>
      <c r="I216" s="67">
        <v>0</v>
      </c>
      <c r="J216" s="67">
        <v>0</v>
      </c>
      <c r="K216" s="67">
        <v>0</v>
      </c>
      <c r="L216" s="67">
        <v>0</v>
      </c>
      <c r="M216" s="67"/>
      <c r="N216" s="67">
        <v>3</v>
      </c>
      <c r="O216" s="67"/>
      <c r="P216" s="67">
        <v>0</v>
      </c>
      <c r="S216" s="150"/>
      <c r="T216" s="150"/>
      <c r="U216" s="150"/>
      <c r="V216" s="150"/>
      <c r="W216" s="146"/>
      <c r="X216" s="24"/>
      <c r="Y216" s="24"/>
      <c r="Z216" s="24"/>
      <c r="AA216" s="24"/>
      <c r="AB216" s="24"/>
      <c r="AC216" s="24"/>
      <c r="AD216" s="24"/>
      <c r="AE216" s="24"/>
      <c r="AF216" s="24"/>
      <c r="AG216" s="24"/>
      <c r="AH216" s="24"/>
    </row>
    <row r="217" spans="1:34" ht="23.45" customHeight="1" x14ac:dyDescent="0.2">
      <c r="A217" s="348" t="s">
        <v>497</v>
      </c>
      <c r="B217" s="348"/>
      <c r="C217" s="348"/>
      <c r="D217" s="348"/>
      <c r="E217" s="80">
        <f t="shared" si="8"/>
        <v>12</v>
      </c>
      <c r="F217" s="67">
        <f>SUM(F218:F219)</f>
        <v>0</v>
      </c>
      <c r="G217" s="67"/>
      <c r="H217" s="67">
        <f>SUM(H218:H219)</f>
        <v>0</v>
      </c>
      <c r="I217" s="67">
        <f>SUM(I218:I219)</f>
        <v>0</v>
      </c>
      <c r="J217" s="67">
        <f>SUM(J218:J219)</f>
        <v>0</v>
      </c>
      <c r="K217" s="67">
        <f>SUM(K218:K219)</f>
        <v>0</v>
      </c>
      <c r="L217" s="67">
        <f>SUM(L218:L219)</f>
        <v>6</v>
      </c>
      <c r="M217" s="67"/>
      <c r="N217" s="67">
        <f>SUM(N218:N219)</f>
        <v>6</v>
      </c>
      <c r="O217" s="67"/>
      <c r="P217" s="67">
        <f>SUM(P218:P219)</f>
        <v>0</v>
      </c>
      <c r="S217" s="155"/>
      <c r="T217" s="155"/>
      <c r="U217" s="155"/>
      <c r="V217" s="155"/>
      <c r="W217" s="146"/>
      <c r="X217" s="24"/>
      <c r="Y217" s="24"/>
      <c r="Z217" s="24"/>
      <c r="AA217" s="24"/>
      <c r="AB217" s="24"/>
      <c r="AC217" s="24"/>
      <c r="AD217" s="24"/>
      <c r="AE217" s="24"/>
      <c r="AF217" s="24"/>
      <c r="AG217" s="24"/>
      <c r="AH217" s="24"/>
    </row>
    <row r="218" spans="1:34" ht="23.45" customHeight="1" x14ac:dyDescent="0.2">
      <c r="A218" s="383" t="s">
        <v>173</v>
      </c>
      <c r="B218" s="383"/>
      <c r="C218" s="383"/>
      <c r="D218" s="383"/>
      <c r="E218" s="80">
        <f t="shared" si="8"/>
        <v>11</v>
      </c>
      <c r="F218" s="67">
        <v>0</v>
      </c>
      <c r="G218" s="67"/>
      <c r="H218" s="67">
        <v>0</v>
      </c>
      <c r="I218" s="67">
        <v>0</v>
      </c>
      <c r="J218" s="67">
        <v>0</v>
      </c>
      <c r="K218" s="67">
        <v>0</v>
      </c>
      <c r="L218" s="67">
        <v>6</v>
      </c>
      <c r="M218" s="67"/>
      <c r="N218" s="67">
        <v>5</v>
      </c>
      <c r="O218" s="67"/>
      <c r="P218" s="67">
        <v>0</v>
      </c>
      <c r="S218" s="150"/>
      <c r="T218" s="150"/>
      <c r="U218" s="150"/>
      <c r="V218" s="150"/>
      <c r="W218" s="146"/>
      <c r="X218" s="24"/>
      <c r="Y218" s="24"/>
      <c r="Z218" s="24"/>
      <c r="AA218" s="24"/>
      <c r="AB218" s="24"/>
      <c r="AC218" s="24"/>
      <c r="AD218" s="24"/>
      <c r="AE218" s="24"/>
      <c r="AF218" s="24"/>
      <c r="AG218" s="24"/>
      <c r="AH218" s="24"/>
    </row>
    <row r="219" spans="1:34" ht="22.5" customHeight="1" x14ac:dyDescent="0.2">
      <c r="A219" s="396" t="s">
        <v>224</v>
      </c>
      <c r="B219" s="396"/>
      <c r="C219" s="396"/>
      <c r="D219" s="396"/>
      <c r="E219" s="80">
        <f t="shared" si="8"/>
        <v>1</v>
      </c>
      <c r="F219" s="67">
        <v>0</v>
      </c>
      <c r="G219" s="67"/>
      <c r="H219" s="67">
        <v>0</v>
      </c>
      <c r="I219" s="67">
        <v>0</v>
      </c>
      <c r="J219" s="67">
        <v>0</v>
      </c>
      <c r="K219" s="67">
        <v>0</v>
      </c>
      <c r="L219" s="67">
        <v>0</v>
      </c>
      <c r="M219" s="67"/>
      <c r="N219" s="67">
        <v>1</v>
      </c>
      <c r="O219" s="67"/>
      <c r="P219" s="67">
        <v>0</v>
      </c>
      <c r="S219" s="153"/>
      <c r="T219" s="153"/>
      <c r="U219" s="153"/>
      <c r="V219" s="153"/>
      <c r="W219" s="146"/>
      <c r="X219" s="24"/>
      <c r="Y219" s="24"/>
      <c r="Z219" s="24"/>
      <c r="AA219" s="24"/>
      <c r="AB219" s="24"/>
      <c r="AC219" s="24"/>
      <c r="AD219" s="24"/>
      <c r="AE219" s="24"/>
      <c r="AF219" s="24"/>
      <c r="AG219" s="24"/>
      <c r="AH219" s="24"/>
    </row>
    <row r="220" spans="1:34" ht="23.45" customHeight="1" x14ac:dyDescent="0.2">
      <c r="A220" s="348" t="s">
        <v>498</v>
      </c>
      <c r="B220" s="348"/>
      <c r="C220" s="348"/>
      <c r="D220" s="348"/>
      <c r="E220" s="80">
        <f t="shared" si="8"/>
        <v>2</v>
      </c>
      <c r="F220" s="67">
        <f>SUM(F221:F221)</f>
        <v>1</v>
      </c>
      <c r="G220" s="67"/>
      <c r="H220" s="67">
        <f>SUM(H221:H221)</f>
        <v>0</v>
      </c>
      <c r="I220" s="67">
        <f>SUM(I221:I221)</f>
        <v>0</v>
      </c>
      <c r="J220" s="67">
        <f>SUM(J221:J221)</f>
        <v>0</v>
      </c>
      <c r="K220" s="67">
        <f>SUM(K221:K221)</f>
        <v>0</v>
      </c>
      <c r="L220" s="67">
        <f>SUM(L221:L221)</f>
        <v>0</v>
      </c>
      <c r="M220" s="67"/>
      <c r="N220" s="67">
        <f>SUM(N221:N221)</f>
        <v>1</v>
      </c>
      <c r="O220" s="67"/>
      <c r="P220" s="67">
        <f>SUM(P221:P221)</f>
        <v>0</v>
      </c>
      <c r="S220" s="155"/>
      <c r="T220" s="155"/>
      <c r="U220" s="155"/>
      <c r="V220" s="155"/>
      <c r="W220" s="146"/>
      <c r="X220" s="24"/>
      <c r="Y220" s="24"/>
      <c r="Z220" s="24"/>
      <c r="AA220" s="24"/>
      <c r="AB220" s="24"/>
      <c r="AC220" s="24"/>
      <c r="AD220" s="24"/>
      <c r="AE220" s="24"/>
      <c r="AF220" s="24"/>
      <c r="AG220" s="24"/>
      <c r="AH220" s="24"/>
    </row>
    <row r="221" spans="1:34" ht="23.45" customHeight="1" x14ac:dyDescent="0.2">
      <c r="A221" s="383" t="s">
        <v>173</v>
      </c>
      <c r="B221" s="383"/>
      <c r="C221" s="383"/>
      <c r="D221" s="383"/>
      <c r="E221" s="80">
        <f t="shared" si="8"/>
        <v>2</v>
      </c>
      <c r="F221" s="67">
        <v>1</v>
      </c>
      <c r="G221" s="67"/>
      <c r="H221" s="67">
        <v>0</v>
      </c>
      <c r="I221" s="67">
        <v>0</v>
      </c>
      <c r="J221" s="67">
        <v>0</v>
      </c>
      <c r="K221" s="67">
        <v>0</v>
      </c>
      <c r="L221" s="67">
        <v>0</v>
      </c>
      <c r="M221" s="67"/>
      <c r="N221" s="67">
        <v>1</v>
      </c>
      <c r="O221" s="67"/>
      <c r="P221" s="67">
        <v>0</v>
      </c>
      <c r="S221" s="150"/>
      <c r="T221" s="150"/>
      <c r="U221" s="150"/>
      <c r="V221" s="150"/>
      <c r="W221" s="146"/>
      <c r="X221" s="24"/>
      <c r="Y221" s="24"/>
      <c r="Z221" s="24"/>
      <c r="AA221" s="24"/>
      <c r="AB221" s="24"/>
      <c r="AC221" s="24"/>
      <c r="AD221" s="24"/>
      <c r="AE221" s="24"/>
      <c r="AF221" s="24"/>
      <c r="AG221" s="24"/>
      <c r="AH221" s="24"/>
    </row>
    <row r="222" spans="1:34" ht="23.45" customHeight="1" x14ac:dyDescent="0.2">
      <c r="A222" s="348" t="s">
        <v>499</v>
      </c>
      <c r="B222" s="348"/>
      <c r="C222" s="348"/>
      <c r="D222" s="348"/>
      <c r="E222" s="80">
        <f t="shared" si="8"/>
        <v>11</v>
      </c>
      <c r="F222" s="67">
        <f>SUM(F223:F224)</f>
        <v>1</v>
      </c>
      <c r="G222" s="67"/>
      <c r="H222" s="67">
        <f>SUM(H223:H224)</f>
        <v>1</v>
      </c>
      <c r="I222" s="67">
        <f>SUM(I223:I224)</f>
        <v>0</v>
      </c>
      <c r="J222" s="67">
        <f>SUM(J223:J224)</f>
        <v>0</v>
      </c>
      <c r="K222" s="67">
        <f>SUM(K223:K224)</f>
        <v>0</v>
      </c>
      <c r="L222" s="67">
        <f>SUM(L223:L224)</f>
        <v>5</v>
      </c>
      <c r="M222" s="67"/>
      <c r="N222" s="67">
        <f>SUM(N223:N224)</f>
        <v>4</v>
      </c>
      <c r="O222" s="67"/>
      <c r="P222" s="67">
        <f>SUM(P223:P224)</f>
        <v>0</v>
      </c>
      <c r="S222" s="155"/>
      <c r="T222" s="155"/>
      <c r="U222" s="155"/>
      <c r="V222" s="155"/>
      <c r="W222" s="146"/>
      <c r="X222" s="24"/>
      <c r="Y222" s="24"/>
      <c r="Z222" s="24"/>
      <c r="AA222" s="24"/>
      <c r="AB222" s="24"/>
      <c r="AC222" s="24"/>
      <c r="AD222" s="24"/>
      <c r="AE222" s="24"/>
      <c r="AF222" s="24"/>
      <c r="AG222" s="24"/>
      <c r="AH222" s="24"/>
    </row>
    <row r="223" spans="1:34" ht="23.45" customHeight="1" x14ac:dyDescent="0.2">
      <c r="A223" s="383" t="s">
        <v>173</v>
      </c>
      <c r="B223" s="383"/>
      <c r="C223" s="383"/>
      <c r="D223" s="383"/>
      <c r="E223" s="80">
        <f t="shared" si="8"/>
        <v>10</v>
      </c>
      <c r="F223" s="67">
        <v>1</v>
      </c>
      <c r="G223" s="67"/>
      <c r="H223" s="67">
        <v>1</v>
      </c>
      <c r="I223" s="67">
        <v>0</v>
      </c>
      <c r="J223" s="67">
        <v>0</v>
      </c>
      <c r="K223" s="67">
        <v>0</v>
      </c>
      <c r="L223" s="67">
        <v>5</v>
      </c>
      <c r="M223" s="67"/>
      <c r="N223" s="67">
        <v>3</v>
      </c>
      <c r="O223" s="67"/>
      <c r="P223" s="67">
        <v>0</v>
      </c>
      <c r="S223" s="150"/>
      <c r="T223" s="150"/>
      <c r="U223" s="150"/>
      <c r="V223" s="150"/>
      <c r="W223" s="146"/>
      <c r="X223" s="24"/>
      <c r="Y223" s="24"/>
      <c r="Z223" s="24"/>
      <c r="AA223" s="24"/>
      <c r="AB223" s="24"/>
      <c r="AC223" s="24"/>
      <c r="AD223" s="24"/>
      <c r="AE223" s="24"/>
      <c r="AF223" s="24"/>
      <c r="AG223" s="24"/>
      <c r="AH223" s="24"/>
    </row>
    <row r="224" spans="1:34" ht="22.5" customHeight="1" x14ac:dyDescent="0.2">
      <c r="A224" s="396" t="s">
        <v>224</v>
      </c>
      <c r="B224" s="396"/>
      <c r="C224" s="396"/>
      <c r="D224" s="396"/>
      <c r="E224" s="80">
        <f t="shared" si="8"/>
        <v>1</v>
      </c>
      <c r="F224" s="67">
        <v>0</v>
      </c>
      <c r="G224" s="67"/>
      <c r="H224" s="67">
        <v>0</v>
      </c>
      <c r="I224" s="67">
        <v>0</v>
      </c>
      <c r="J224" s="67">
        <v>0</v>
      </c>
      <c r="K224" s="67">
        <v>0</v>
      </c>
      <c r="L224" s="67">
        <v>0</v>
      </c>
      <c r="M224" s="67"/>
      <c r="N224" s="67">
        <v>1</v>
      </c>
      <c r="O224" s="67"/>
      <c r="P224" s="67">
        <v>0</v>
      </c>
      <c r="S224" s="153"/>
      <c r="T224" s="153"/>
      <c r="U224" s="153"/>
      <c r="V224" s="153"/>
      <c r="W224" s="146"/>
      <c r="X224" s="24"/>
      <c r="Y224" s="24"/>
      <c r="Z224" s="24"/>
      <c r="AA224" s="24"/>
      <c r="AB224" s="24"/>
      <c r="AC224" s="24"/>
      <c r="AD224" s="24"/>
      <c r="AE224" s="24"/>
      <c r="AF224" s="24"/>
      <c r="AG224" s="24"/>
      <c r="AH224" s="24"/>
    </row>
    <row r="225" spans="1:34" ht="23.45" customHeight="1" x14ac:dyDescent="0.2">
      <c r="A225" s="348" t="s">
        <v>500</v>
      </c>
      <c r="B225" s="348"/>
      <c r="C225" s="348"/>
      <c r="D225" s="348"/>
      <c r="E225" s="80">
        <f t="shared" si="8"/>
        <v>10</v>
      </c>
      <c r="F225" s="67">
        <f>SUM(F226:F226)</f>
        <v>0</v>
      </c>
      <c r="G225" s="67"/>
      <c r="H225" s="67">
        <f>SUM(H226:H226)</f>
        <v>1</v>
      </c>
      <c r="I225" s="67">
        <f>SUM(I226:I226)</f>
        <v>0</v>
      </c>
      <c r="J225" s="67">
        <f>SUM(J226:J226)</f>
        <v>0</v>
      </c>
      <c r="K225" s="67">
        <f>SUM(K226:K226)</f>
        <v>0</v>
      </c>
      <c r="L225" s="67">
        <f>SUM(L226:L226)</f>
        <v>6</v>
      </c>
      <c r="M225" s="67"/>
      <c r="N225" s="67">
        <f>SUM(N226:N226)</f>
        <v>3</v>
      </c>
      <c r="O225" s="67"/>
      <c r="P225" s="67">
        <f>SUM(P226:P226)</f>
        <v>0</v>
      </c>
      <c r="S225" s="155"/>
      <c r="T225" s="155"/>
      <c r="U225" s="155"/>
      <c r="V225" s="155"/>
      <c r="W225" s="146"/>
      <c r="X225" s="24"/>
      <c r="Y225" s="24"/>
      <c r="Z225" s="24"/>
      <c r="AA225" s="24"/>
      <c r="AB225" s="24"/>
      <c r="AC225" s="24"/>
      <c r="AD225" s="24"/>
      <c r="AE225" s="24"/>
      <c r="AF225" s="24"/>
      <c r="AG225" s="24"/>
      <c r="AH225" s="24"/>
    </row>
    <row r="226" spans="1:34" ht="23.45" customHeight="1" x14ac:dyDescent="0.2">
      <c r="A226" s="383" t="s">
        <v>173</v>
      </c>
      <c r="B226" s="383"/>
      <c r="C226" s="383"/>
      <c r="D226" s="383"/>
      <c r="E226" s="80">
        <f t="shared" si="8"/>
        <v>10</v>
      </c>
      <c r="F226" s="67">
        <v>0</v>
      </c>
      <c r="G226" s="67"/>
      <c r="H226" s="67">
        <v>1</v>
      </c>
      <c r="I226" s="67">
        <v>0</v>
      </c>
      <c r="J226" s="67">
        <v>0</v>
      </c>
      <c r="K226" s="67">
        <v>0</v>
      </c>
      <c r="L226" s="67">
        <v>6</v>
      </c>
      <c r="M226" s="67"/>
      <c r="N226" s="67">
        <v>3</v>
      </c>
      <c r="O226" s="67"/>
      <c r="P226" s="67">
        <v>0</v>
      </c>
      <c r="S226" s="150"/>
      <c r="T226" s="150"/>
      <c r="U226" s="150"/>
      <c r="V226" s="150"/>
      <c r="W226" s="146"/>
      <c r="X226" s="24"/>
      <c r="Y226" s="24"/>
      <c r="Z226" s="24"/>
      <c r="AA226" s="24"/>
      <c r="AB226" s="24"/>
      <c r="AC226" s="24"/>
      <c r="AD226" s="24"/>
      <c r="AE226" s="24"/>
      <c r="AF226" s="24"/>
      <c r="AG226" s="24"/>
      <c r="AH226" s="24"/>
    </row>
    <row r="227" spans="1:34" ht="23.45" customHeight="1" x14ac:dyDescent="0.2">
      <c r="A227" s="348" t="s">
        <v>501</v>
      </c>
      <c r="B227" s="348"/>
      <c r="C227" s="348"/>
      <c r="D227" s="348"/>
      <c r="E227" s="80">
        <f t="shared" si="8"/>
        <v>8</v>
      </c>
      <c r="F227" s="67">
        <f>SUM(F228:F228)</f>
        <v>0</v>
      </c>
      <c r="G227" s="67"/>
      <c r="H227" s="67">
        <f>SUM(H228:H228)</f>
        <v>0</v>
      </c>
      <c r="I227" s="67">
        <f>SUM(I228:I228)</f>
        <v>0</v>
      </c>
      <c r="J227" s="67">
        <f>SUM(J228:J228)</f>
        <v>0</v>
      </c>
      <c r="K227" s="67">
        <f>SUM(K228:K228)</f>
        <v>0</v>
      </c>
      <c r="L227" s="67">
        <f>SUM(L228:L228)</f>
        <v>4</v>
      </c>
      <c r="M227" s="67"/>
      <c r="N227" s="67">
        <f>SUM(N228:N228)</f>
        <v>4</v>
      </c>
      <c r="O227" s="67"/>
      <c r="P227" s="67">
        <f>SUM(P228:P228)</f>
        <v>0</v>
      </c>
      <c r="S227" s="155"/>
      <c r="T227" s="155"/>
      <c r="U227" s="155"/>
      <c r="V227" s="155"/>
      <c r="W227" s="146"/>
      <c r="X227" s="24"/>
      <c r="Y227" s="24"/>
      <c r="Z227" s="24"/>
      <c r="AA227" s="24"/>
      <c r="AB227" s="24"/>
      <c r="AC227" s="24"/>
      <c r="AD227" s="24"/>
      <c r="AE227" s="24"/>
      <c r="AF227" s="24"/>
      <c r="AG227" s="24"/>
      <c r="AH227" s="24"/>
    </row>
    <row r="228" spans="1:34" ht="23.45" customHeight="1" x14ac:dyDescent="0.2">
      <c r="A228" s="383" t="s">
        <v>173</v>
      </c>
      <c r="B228" s="383"/>
      <c r="C228" s="383"/>
      <c r="D228" s="383"/>
      <c r="E228" s="80">
        <f t="shared" si="8"/>
        <v>8</v>
      </c>
      <c r="F228" s="67">
        <v>0</v>
      </c>
      <c r="G228" s="67"/>
      <c r="H228" s="67">
        <v>0</v>
      </c>
      <c r="I228" s="67">
        <v>0</v>
      </c>
      <c r="J228" s="67">
        <v>0</v>
      </c>
      <c r="K228" s="67">
        <v>0</v>
      </c>
      <c r="L228" s="67">
        <v>4</v>
      </c>
      <c r="M228" s="67"/>
      <c r="N228" s="67">
        <v>4</v>
      </c>
      <c r="O228" s="67"/>
      <c r="P228" s="67">
        <v>0</v>
      </c>
      <c r="S228" s="150"/>
      <c r="T228" s="150"/>
      <c r="U228" s="150"/>
      <c r="V228" s="150"/>
      <c r="W228" s="146"/>
      <c r="X228" s="24"/>
      <c r="Y228" s="24"/>
      <c r="Z228" s="24"/>
      <c r="AA228" s="24"/>
      <c r="AB228" s="24"/>
      <c r="AC228" s="24"/>
      <c r="AD228" s="24"/>
      <c r="AE228" s="24"/>
      <c r="AF228" s="24"/>
      <c r="AG228" s="24"/>
      <c r="AH228" s="24"/>
    </row>
    <row r="229" spans="1:34" ht="23.45" customHeight="1" x14ac:dyDescent="0.2">
      <c r="A229" s="348" t="s">
        <v>502</v>
      </c>
      <c r="B229" s="348"/>
      <c r="C229" s="348"/>
      <c r="D229" s="348"/>
      <c r="E229" s="80">
        <f t="shared" si="8"/>
        <v>6</v>
      </c>
      <c r="F229" s="67">
        <f>SUM(F230:F231)</f>
        <v>1</v>
      </c>
      <c r="G229" s="67"/>
      <c r="H229" s="67">
        <f>SUM(H230:H231)</f>
        <v>0</v>
      </c>
      <c r="I229" s="67">
        <f>SUM(I230:I231)</f>
        <v>0</v>
      </c>
      <c r="J229" s="67">
        <f>SUM(J230:J231)</f>
        <v>0</v>
      </c>
      <c r="K229" s="67">
        <f>SUM(K230:K231)</f>
        <v>0</v>
      </c>
      <c r="L229" s="67">
        <f>SUM(L230:L231)</f>
        <v>1</v>
      </c>
      <c r="M229" s="67"/>
      <c r="N229" s="67">
        <f>SUM(N230:N231)</f>
        <v>4</v>
      </c>
      <c r="O229" s="67"/>
      <c r="P229" s="67">
        <f>SUM(P230:P231)</f>
        <v>0</v>
      </c>
      <c r="S229" s="155"/>
      <c r="T229" s="155"/>
      <c r="U229" s="155"/>
      <c r="V229" s="155"/>
      <c r="W229" s="146"/>
      <c r="X229" s="24"/>
      <c r="Y229" s="24"/>
      <c r="Z229" s="24"/>
      <c r="AA229" s="24"/>
      <c r="AB229" s="24"/>
      <c r="AC229" s="24"/>
      <c r="AD229" s="24"/>
      <c r="AE229" s="24"/>
      <c r="AF229" s="24"/>
      <c r="AG229" s="24"/>
      <c r="AH229" s="24"/>
    </row>
    <row r="230" spans="1:34" ht="23.45" customHeight="1" x14ac:dyDescent="0.2">
      <c r="A230" s="383" t="s">
        <v>173</v>
      </c>
      <c r="B230" s="383"/>
      <c r="C230" s="383"/>
      <c r="D230" s="383"/>
      <c r="E230" s="80">
        <f t="shared" si="8"/>
        <v>4</v>
      </c>
      <c r="F230" s="67">
        <v>0</v>
      </c>
      <c r="G230" s="67"/>
      <c r="H230" s="67">
        <v>0</v>
      </c>
      <c r="I230" s="67">
        <v>0</v>
      </c>
      <c r="J230" s="67">
        <v>0</v>
      </c>
      <c r="K230" s="67">
        <v>0</v>
      </c>
      <c r="L230" s="67">
        <v>1</v>
      </c>
      <c r="M230" s="67"/>
      <c r="N230" s="67">
        <v>3</v>
      </c>
      <c r="O230" s="67"/>
      <c r="P230" s="67">
        <v>0</v>
      </c>
      <c r="S230" s="150"/>
      <c r="T230" s="150"/>
      <c r="U230" s="150"/>
      <c r="V230" s="150"/>
      <c r="W230" s="146"/>
      <c r="X230" s="24"/>
      <c r="Y230" s="24"/>
      <c r="Z230" s="24"/>
      <c r="AA230" s="24"/>
      <c r="AB230" s="24"/>
      <c r="AC230" s="24"/>
      <c r="AD230" s="24"/>
      <c r="AE230" s="24"/>
      <c r="AF230" s="24"/>
      <c r="AG230" s="24"/>
      <c r="AH230" s="24"/>
    </row>
    <row r="231" spans="1:34" ht="22.5" customHeight="1" x14ac:dyDescent="0.2">
      <c r="A231" s="396" t="s">
        <v>224</v>
      </c>
      <c r="B231" s="396"/>
      <c r="C231" s="396"/>
      <c r="D231" s="396"/>
      <c r="E231" s="80">
        <f t="shared" si="8"/>
        <v>2</v>
      </c>
      <c r="F231" s="67">
        <v>1</v>
      </c>
      <c r="G231" s="67"/>
      <c r="H231" s="67">
        <v>0</v>
      </c>
      <c r="I231" s="67">
        <v>0</v>
      </c>
      <c r="J231" s="67">
        <v>0</v>
      </c>
      <c r="K231" s="67">
        <v>0</v>
      </c>
      <c r="L231" s="67">
        <v>0</v>
      </c>
      <c r="M231" s="67"/>
      <c r="N231" s="67">
        <v>1</v>
      </c>
      <c r="O231" s="67"/>
      <c r="P231" s="67">
        <v>0</v>
      </c>
      <c r="S231" s="153"/>
      <c r="T231" s="153"/>
      <c r="U231" s="153"/>
      <c r="V231" s="153"/>
      <c r="W231" s="146"/>
      <c r="X231" s="24"/>
      <c r="Y231" s="24"/>
      <c r="Z231" s="24"/>
      <c r="AA231" s="24"/>
      <c r="AB231" s="24"/>
      <c r="AC231" s="24"/>
      <c r="AD231" s="24"/>
      <c r="AE231" s="24"/>
      <c r="AF231" s="24"/>
      <c r="AG231" s="24"/>
      <c r="AH231" s="24"/>
    </row>
    <row r="232" spans="1:34" ht="23.45" customHeight="1" x14ac:dyDescent="0.2">
      <c r="A232" s="348" t="s">
        <v>503</v>
      </c>
      <c r="B232" s="348"/>
      <c r="C232" s="348"/>
      <c r="D232" s="348"/>
      <c r="E232" s="80">
        <f t="shared" si="8"/>
        <v>1</v>
      </c>
      <c r="F232" s="67">
        <f>SUM(F233:F233)</f>
        <v>0</v>
      </c>
      <c r="G232" s="67"/>
      <c r="H232" s="67">
        <f>SUM(H233:H233)</f>
        <v>0</v>
      </c>
      <c r="I232" s="67">
        <f>SUM(I233:I233)</f>
        <v>0</v>
      </c>
      <c r="J232" s="67">
        <f>SUM(J233:J233)</f>
        <v>0</v>
      </c>
      <c r="K232" s="67">
        <f>SUM(K233:K233)</f>
        <v>0</v>
      </c>
      <c r="L232" s="67">
        <f>SUM(L233:L233)</f>
        <v>0</v>
      </c>
      <c r="M232" s="67"/>
      <c r="N232" s="67">
        <f>SUM(N233:N233)</f>
        <v>1</v>
      </c>
      <c r="O232" s="67"/>
      <c r="P232" s="67">
        <f>SUM(P233:P233)</f>
        <v>0</v>
      </c>
      <c r="S232" s="155"/>
      <c r="T232" s="155"/>
      <c r="U232" s="155"/>
      <c r="V232" s="155"/>
      <c r="W232" s="146"/>
      <c r="X232" s="24"/>
      <c r="Y232" s="24"/>
      <c r="Z232" s="24"/>
      <c r="AA232" s="24"/>
      <c r="AB232" s="24"/>
      <c r="AC232" s="24"/>
      <c r="AD232" s="24"/>
      <c r="AE232" s="24"/>
      <c r="AF232" s="24"/>
      <c r="AG232" s="24"/>
      <c r="AH232" s="24"/>
    </row>
    <row r="233" spans="1:34" ht="23.45" customHeight="1" x14ac:dyDescent="0.2">
      <c r="A233" s="383" t="s">
        <v>173</v>
      </c>
      <c r="B233" s="383"/>
      <c r="C233" s="383"/>
      <c r="D233" s="383"/>
      <c r="E233" s="80">
        <f t="shared" si="8"/>
        <v>1</v>
      </c>
      <c r="F233" s="67">
        <v>0</v>
      </c>
      <c r="G233" s="67"/>
      <c r="H233" s="67">
        <v>0</v>
      </c>
      <c r="I233" s="67">
        <v>0</v>
      </c>
      <c r="J233" s="67">
        <v>0</v>
      </c>
      <c r="K233" s="67">
        <v>0</v>
      </c>
      <c r="L233" s="67">
        <v>0</v>
      </c>
      <c r="M233" s="67"/>
      <c r="N233" s="67">
        <v>1</v>
      </c>
      <c r="O233" s="67"/>
      <c r="P233" s="67">
        <v>0</v>
      </c>
      <c r="S233" s="150"/>
      <c r="T233" s="150"/>
      <c r="U233" s="150"/>
      <c r="V233" s="150"/>
      <c r="W233" s="146"/>
      <c r="X233" s="24"/>
      <c r="Y233" s="24"/>
      <c r="Z233" s="24"/>
      <c r="AA233" s="24"/>
      <c r="AB233" s="24"/>
      <c r="AC233" s="24"/>
      <c r="AD233" s="24"/>
      <c r="AE233" s="24"/>
      <c r="AF233" s="24"/>
      <c r="AG233" s="24"/>
      <c r="AH233" s="24"/>
    </row>
    <row r="234" spans="1:34" ht="23.45" customHeight="1" x14ac:dyDescent="0.2">
      <c r="A234" s="348" t="s">
        <v>504</v>
      </c>
      <c r="B234" s="348"/>
      <c r="C234" s="348"/>
      <c r="D234" s="348"/>
      <c r="E234" s="80">
        <f t="shared" si="8"/>
        <v>6</v>
      </c>
      <c r="F234" s="67">
        <f>SUM(F235:F235)</f>
        <v>0</v>
      </c>
      <c r="G234" s="67"/>
      <c r="H234" s="67">
        <f>SUM(H235:H235)</f>
        <v>0</v>
      </c>
      <c r="I234" s="67">
        <f>SUM(I235:I235)</f>
        <v>0</v>
      </c>
      <c r="J234" s="67">
        <f>SUM(J235:J235)</f>
        <v>0</v>
      </c>
      <c r="K234" s="67">
        <f>SUM(K235:K235)</f>
        <v>0</v>
      </c>
      <c r="L234" s="67">
        <f>SUM(L235:L235)</f>
        <v>4</v>
      </c>
      <c r="M234" s="67"/>
      <c r="N234" s="67">
        <f>SUM(N235:N235)</f>
        <v>2</v>
      </c>
      <c r="O234" s="67"/>
      <c r="P234" s="67">
        <f>SUM(P235:P235)</f>
        <v>0</v>
      </c>
      <c r="S234" s="155"/>
      <c r="T234" s="155"/>
      <c r="U234" s="155"/>
      <c r="V234" s="155"/>
      <c r="W234" s="146"/>
      <c r="X234" s="24"/>
      <c r="Y234" s="24"/>
      <c r="Z234" s="24"/>
      <c r="AA234" s="24"/>
      <c r="AB234" s="24"/>
      <c r="AC234" s="24"/>
      <c r="AD234" s="24"/>
      <c r="AE234" s="24"/>
      <c r="AF234" s="24"/>
      <c r="AG234" s="24"/>
      <c r="AH234" s="24"/>
    </row>
    <row r="235" spans="1:34" ht="23.45" customHeight="1" x14ac:dyDescent="0.2">
      <c r="A235" s="383" t="s">
        <v>173</v>
      </c>
      <c r="B235" s="383"/>
      <c r="C235" s="383"/>
      <c r="D235" s="383"/>
      <c r="E235" s="80">
        <f t="shared" si="8"/>
        <v>6</v>
      </c>
      <c r="F235" s="67">
        <v>0</v>
      </c>
      <c r="G235" s="67"/>
      <c r="H235" s="67">
        <v>0</v>
      </c>
      <c r="I235" s="67">
        <v>0</v>
      </c>
      <c r="J235" s="67">
        <v>0</v>
      </c>
      <c r="K235" s="67">
        <v>0</v>
      </c>
      <c r="L235" s="67">
        <v>4</v>
      </c>
      <c r="M235" s="67"/>
      <c r="N235" s="67">
        <v>2</v>
      </c>
      <c r="O235" s="67"/>
      <c r="P235" s="67">
        <v>0</v>
      </c>
      <c r="S235" s="150"/>
      <c r="T235" s="150"/>
      <c r="U235" s="150"/>
      <c r="V235" s="150"/>
      <c r="W235" s="146"/>
      <c r="X235" s="24"/>
      <c r="Y235" s="24"/>
      <c r="Z235" s="24"/>
      <c r="AA235" s="24"/>
      <c r="AB235" s="24"/>
      <c r="AC235" s="24"/>
      <c r="AD235" s="24"/>
      <c r="AE235" s="24"/>
      <c r="AF235" s="24"/>
      <c r="AG235" s="24"/>
      <c r="AH235" s="24"/>
    </row>
    <row r="236" spans="1:34" ht="23.45" customHeight="1" x14ac:dyDescent="0.2">
      <c r="A236" s="348" t="s">
        <v>505</v>
      </c>
      <c r="B236" s="348"/>
      <c r="C236" s="348"/>
      <c r="D236" s="348"/>
      <c r="E236" s="80">
        <f t="shared" si="8"/>
        <v>26</v>
      </c>
      <c r="F236" s="67">
        <f>SUM(F237:F238)</f>
        <v>1</v>
      </c>
      <c r="G236" s="67"/>
      <c r="H236" s="67">
        <f>SUM(H237:H238)</f>
        <v>1</v>
      </c>
      <c r="I236" s="67">
        <f>SUM(I237:I238)</f>
        <v>1</v>
      </c>
      <c r="J236" s="67">
        <f>SUM(J237:J238)</f>
        <v>0</v>
      </c>
      <c r="K236" s="67">
        <f>SUM(K237:K238)</f>
        <v>0</v>
      </c>
      <c r="L236" s="67">
        <f>SUM(L237:L238)</f>
        <v>11</v>
      </c>
      <c r="M236" s="67"/>
      <c r="N236" s="67">
        <f>SUM(N237:N238)</f>
        <v>12</v>
      </c>
      <c r="O236" s="67"/>
      <c r="P236" s="67">
        <f>SUM(P237:P238)</f>
        <v>0</v>
      </c>
      <c r="S236" s="155"/>
      <c r="T236" s="155"/>
      <c r="U236" s="155"/>
      <c r="V236" s="155"/>
      <c r="W236" s="146"/>
      <c r="X236" s="24"/>
      <c r="Y236" s="24"/>
      <c r="Z236" s="24"/>
      <c r="AA236" s="24"/>
      <c r="AB236" s="24"/>
      <c r="AC236" s="24"/>
      <c r="AD236" s="24"/>
      <c r="AE236" s="24"/>
      <c r="AF236" s="24"/>
      <c r="AG236" s="24"/>
      <c r="AH236" s="24"/>
    </row>
    <row r="237" spans="1:34" ht="23.45" customHeight="1" x14ac:dyDescent="0.2">
      <c r="A237" s="383" t="s">
        <v>173</v>
      </c>
      <c r="B237" s="383"/>
      <c r="C237" s="383"/>
      <c r="D237" s="383"/>
      <c r="E237" s="80">
        <f t="shared" si="8"/>
        <v>24</v>
      </c>
      <c r="F237" s="67">
        <v>1</v>
      </c>
      <c r="G237" s="67"/>
      <c r="H237" s="67">
        <v>1</v>
      </c>
      <c r="I237" s="67">
        <v>0</v>
      </c>
      <c r="J237" s="67">
        <v>0</v>
      </c>
      <c r="K237" s="67">
        <v>0</v>
      </c>
      <c r="L237" s="67">
        <v>11</v>
      </c>
      <c r="M237" s="67"/>
      <c r="N237" s="67">
        <v>11</v>
      </c>
      <c r="O237" s="67"/>
      <c r="P237" s="67">
        <v>0</v>
      </c>
      <c r="S237" s="150"/>
      <c r="T237" s="150"/>
      <c r="U237" s="150"/>
      <c r="V237" s="150"/>
      <c r="W237" s="146"/>
      <c r="X237" s="24"/>
      <c r="Y237" s="24"/>
      <c r="Z237" s="24"/>
      <c r="AA237" s="24"/>
      <c r="AB237" s="24"/>
      <c r="AC237" s="24"/>
      <c r="AD237" s="24"/>
      <c r="AE237" s="24"/>
      <c r="AF237" s="24"/>
      <c r="AG237" s="24"/>
      <c r="AH237" s="24"/>
    </row>
    <row r="238" spans="1:34" ht="22.5" customHeight="1" x14ac:dyDescent="0.2">
      <c r="A238" s="396" t="s">
        <v>224</v>
      </c>
      <c r="B238" s="396"/>
      <c r="C238" s="396"/>
      <c r="D238" s="396"/>
      <c r="E238" s="80">
        <f t="shared" si="8"/>
        <v>2</v>
      </c>
      <c r="F238" s="67">
        <v>0</v>
      </c>
      <c r="G238" s="67"/>
      <c r="H238" s="67">
        <v>0</v>
      </c>
      <c r="I238" s="67">
        <v>1</v>
      </c>
      <c r="J238" s="67">
        <v>0</v>
      </c>
      <c r="K238" s="67">
        <v>0</v>
      </c>
      <c r="L238" s="67">
        <v>0</v>
      </c>
      <c r="M238" s="67"/>
      <c r="N238" s="67">
        <v>1</v>
      </c>
      <c r="O238" s="67"/>
      <c r="P238" s="67">
        <v>0</v>
      </c>
      <c r="S238" s="153"/>
      <c r="T238" s="153"/>
      <c r="U238" s="153"/>
      <c r="V238" s="153"/>
      <c r="W238" s="146"/>
      <c r="X238" s="24"/>
      <c r="Y238" s="24"/>
      <c r="Z238" s="24"/>
      <c r="AA238" s="24"/>
      <c r="AB238" s="24"/>
      <c r="AC238" s="24"/>
      <c r="AD238" s="24"/>
      <c r="AE238" s="24"/>
      <c r="AF238" s="24"/>
      <c r="AG238" s="24"/>
      <c r="AH238" s="24"/>
    </row>
    <row r="239" spans="1:34" ht="23.45" customHeight="1" x14ac:dyDescent="0.2">
      <c r="A239" s="348" t="s">
        <v>506</v>
      </c>
      <c r="B239" s="348"/>
      <c r="C239" s="348"/>
      <c r="D239" s="348"/>
      <c r="E239" s="80">
        <f t="shared" ref="E239:E265" si="9">SUM(F239:P239)</f>
        <v>3</v>
      </c>
      <c r="F239" s="67">
        <f>SUM(F240:F240)</f>
        <v>0</v>
      </c>
      <c r="G239" s="67"/>
      <c r="H239" s="67">
        <f>SUM(H240:H240)</f>
        <v>0</v>
      </c>
      <c r="I239" s="67">
        <f>SUM(I240:I240)</f>
        <v>0</v>
      </c>
      <c r="J239" s="67">
        <f>SUM(J240:J240)</f>
        <v>0</v>
      </c>
      <c r="K239" s="67">
        <f>SUM(K240:K240)</f>
        <v>0</v>
      </c>
      <c r="L239" s="67">
        <f>SUM(L240:L240)</f>
        <v>0</v>
      </c>
      <c r="M239" s="67"/>
      <c r="N239" s="67">
        <f>SUM(N240:N240)</f>
        <v>3</v>
      </c>
      <c r="O239" s="67"/>
      <c r="P239" s="67">
        <f>SUM(P240:P240)</f>
        <v>0</v>
      </c>
      <c r="S239" s="155"/>
      <c r="T239" s="155"/>
      <c r="U239" s="155"/>
      <c r="V239" s="155"/>
      <c r="W239" s="146"/>
      <c r="X239" s="24"/>
      <c r="Y239" s="24"/>
      <c r="Z239" s="24"/>
      <c r="AA239" s="24"/>
      <c r="AB239" s="24"/>
      <c r="AC239" s="24"/>
      <c r="AD239" s="24"/>
      <c r="AE239" s="24"/>
      <c r="AF239" s="24"/>
      <c r="AG239" s="24"/>
      <c r="AH239" s="24"/>
    </row>
    <row r="240" spans="1:34" ht="23.45" customHeight="1" x14ac:dyDescent="0.2">
      <c r="A240" s="383" t="s">
        <v>173</v>
      </c>
      <c r="B240" s="383"/>
      <c r="C240" s="383"/>
      <c r="D240" s="383"/>
      <c r="E240" s="80">
        <f t="shared" si="9"/>
        <v>3</v>
      </c>
      <c r="F240" s="67">
        <v>0</v>
      </c>
      <c r="G240" s="67"/>
      <c r="H240" s="67">
        <v>0</v>
      </c>
      <c r="I240" s="67">
        <v>0</v>
      </c>
      <c r="J240" s="67">
        <v>0</v>
      </c>
      <c r="K240" s="67">
        <v>0</v>
      </c>
      <c r="L240" s="67">
        <v>0</v>
      </c>
      <c r="M240" s="67"/>
      <c r="N240" s="67">
        <v>3</v>
      </c>
      <c r="O240" s="67"/>
      <c r="P240" s="67">
        <v>0</v>
      </c>
      <c r="S240" s="150"/>
      <c r="T240" s="150"/>
      <c r="U240" s="150"/>
      <c r="V240" s="150"/>
      <c r="W240" s="146"/>
      <c r="X240" s="24"/>
      <c r="Y240" s="24"/>
      <c r="Z240" s="24"/>
      <c r="AA240" s="24"/>
      <c r="AB240" s="24"/>
      <c r="AC240" s="24"/>
      <c r="AD240" s="24"/>
      <c r="AE240" s="24"/>
      <c r="AF240" s="24"/>
      <c r="AG240" s="24"/>
      <c r="AH240" s="24"/>
    </row>
    <row r="241" spans="1:34" ht="23.45" customHeight="1" x14ac:dyDescent="0.2">
      <c r="A241" s="348" t="s">
        <v>507</v>
      </c>
      <c r="B241" s="348"/>
      <c r="C241" s="348"/>
      <c r="D241" s="348"/>
      <c r="E241" s="80">
        <f t="shared" si="9"/>
        <v>1</v>
      </c>
      <c r="F241" s="67">
        <f>SUM(F242:F242)</f>
        <v>0</v>
      </c>
      <c r="G241" s="67"/>
      <c r="H241" s="67">
        <f>SUM(H242:H242)</f>
        <v>0</v>
      </c>
      <c r="I241" s="67">
        <f>SUM(I242:I242)</f>
        <v>0</v>
      </c>
      <c r="J241" s="67">
        <f>SUM(J242:J242)</f>
        <v>0</v>
      </c>
      <c r="K241" s="67">
        <f>SUM(K242:K242)</f>
        <v>0</v>
      </c>
      <c r="L241" s="67">
        <f>SUM(L242:L242)</f>
        <v>0</v>
      </c>
      <c r="M241" s="67"/>
      <c r="N241" s="67">
        <f>SUM(N242:N242)</f>
        <v>1</v>
      </c>
      <c r="O241" s="67"/>
      <c r="P241" s="67">
        <f>SUM(P242:P242)</f>
        <v>0</v>
      </c>
      <c r="S241" s="155"/>
      <c r="T241" s="155"/>
      <c r="U241" s="155"/>
      <c r="V241" s="155"/>
      <c r="W241" s="146"/>
      <c r="X241" s="24"/>
      <c r="Y241" s="24"/>
      <c r="Z241" s="24"/>
      <c r="AA241" s="24"/>
      <c r="AB241" s="24"/>
      <c r="AC241" s="24"/>
      <c r="AD241" s="24"/>
      <c r="AE241" s="24"/>
      <c r="AF241" s="24"/>
      <c r="AG241" s="24"/>
      <c r="AH241" s="24"/>
    </row>
    <row r="242" spans="1:34" ht="23.45" customHeight="1" x14ac:dyDescent="0.2">
      <c r="A242" s="383" t="s">
        <v>173</v>
      </c>
      <c r="B242" s="383"/>
      <c r="C242" s="383"/>
      <c r="D242" s="383"/>
      <c r="E242" s="80">
        <f t="shared" si="9"/>
        <v>1</v>
      </c>
      <c r="F242" s="67">
        <v>0</v>
      </c>
      <c r="G242" s="67"/>
      <c r="H242" s="67">
        <v>0</v>
      </c>
      <c r="I242" s="67">
        <v>0</v>
      </c>
      <c r="J242" s="67">
        <v>0</v>
      </c>
      <c r="K242" s="67">
        <v>0</v>
      </c>
      <c r="L242" s="67">
        <v>0</v>
      </c>
      <c r="M242" s="67"/>
      <c r="N242" s="67">
        <v>1</v>
      </c>
      <c r="O242" s="67"/>
      <c r="P242" s="67">
        <v>0</v>
      </c>
      <c r="S242" s="150"/>
      <c r="T242" s="150"/>
      <c r="U242" s="150"/>
      <c r="V242" s="150"/>
      <c r="W242" s="146"/>
      <c r="X242" s="24"/>
      <c r="Y242" s="24"/>
      <c r="Z242" s="24"/>
      <c r="AA242" s="24"/>
      <c r="AB242" s="24"/>
      <c r="AC242" s="24"/>
      <c r="AD242" s="24"/>
      <c r="AE242" s="24"/>
      <c r="AF242" s="24"/>
      <c r="AG242" s="24"/>
      <c r="AH242" s="24"/>
    </row>
    <row r="243" spans="1:34" ht="23.45" customHeight="1" x14ac:dyDescent="0.2">
      <c r="A243" s="348" t="s">
        <v>508</v>
      </c>
      <c r="B243" s="348"/>
      <c r="C243" s="348"/>
      <c r="D243" s="348"/>
      <c r="E243" s="80">
        <f t="shared" si="9"/>
        <v>3</v>
      </c>
      <c r="F243" s="67">
        <f>SUM(F244:F245)</f>
        <v>1</v>
      </c>
      <c r="G243" s="67"/>
      <c r="H243" s="67">
        <f>SUM(H244:H245)</f>
        <v>1</v>
      </c>
      <c r="I243" s="67">
        <f>SUM(I244:I245)</f>
        <v>0</v>
      </c>
      <c r="J243" s="67">
        <f>SUM(J244:J245)</f>
        <v>0</v>
      </c>
      <c r="K243" s="67">
        <f>SUM(K244:K245)</f>
        <v>0</v>
      </c>
      <c r="L243" s="67">
        <f>SUM(L244:L245)</f>
        <v>0</v>
      </c>
      <c r="M243" s="67"/>
      <c r="N243" s="67">
        <f>SUM(N244:N245)</f>
        <v>1</v>
      </c>
      <c r="O243" s="67"/>
      <c r="P243" s="67">
        <f>SUM(P244:P245)</f>
        <v>0</v>
      </c>
      <c r="S243" s="155"/>
      <c r="T243" s="155"/>
      <c r="U243" s="155"/>
      <c r="V243" s="155"/>
      <c r="W243" s="146"/>
      <c r="X243" s="24"/>
      <c r="Y243" s="24"/>
      <c r="Z243" s="24"/>
      <c r="AA243" s="24"/>
      <c r="AB243" s="24"/>
      <c r="AC243" s="24"/>
      <c r="AD243" s="24"/>
      <c r="AE243" s="24"/>
      <c r="AF243" s="24"/>
      <c r="AG243" s="24"/>
      <c r="AH243" s="24"/>
    </row>
    <row r="244" spans="1:34" ht="23.45" customHeight="1" x14ac:dyDescent="0.2">
      <c r="A244" s="383" t="s">
        <v>173</v>
      </c>
      <c r="B244" s="383"/>
      <c r="C244" s="383"/>
      <c r="D244" s="383"/>
      <c r="E244" s="80">
        <f t="shared" si="9"/>
        <v>2</v>
      </c>
      <c r="F244" s="67">
        <v>0</v>
      </c>
      <c r="G244" s="67"/>
      <c r="H244" s="67">
        <v>1</v>
      </c>
      <c r="I244" s="67">
        <v>0</v>
      </c>
      <c r="J244" s="67">
        <v>0</v>
      </c>
      <c r="K244" s="67">
        <v>0</v>
      </c>
      <c r="L244" s="67">
        <v>0</v>
      </c>
      <c r="M244" s="67"/>
      <c r="N244" s="67">
        <v>1</v>
      </c>
      <c r="O244" s="67"/>
      <c r="P244" s="67">
        <v>0</v>
      </c>
      <c r="S244" s="150"/>
      <c r="T244" s="150"/>
      <c r="U244" s="150"/>
      <c r="V244" s="150"/>
      <c r="W244" s="146"/>
      <c r="X244" s="24"/>
      <c r="Y244" s="24"/>
      <c r="Z244" s="24"/>
      <c r="AA244" s="24"/>
      <c r="AB244" s="24"/>
      <c r="AC244" s="24"/>
      <c r="AD244" s="24"/>
      <c r="AE244" s="24"/>
      <c r="AF244" s="24"/>
      <c r="AG244" s="24"/>
      <c r="AH244" s="24"/>
    </row>
    <row r="245" spans="1:34" ht="22.5" customHeight="1" x14ac:dyDescent="0.2">
      <c r="A245" s="396" t="s">
        <v>224</v>
      </c>
      <c r="B245" s="396"/>
      <c r="C245" s="396"/>
      <c r="D245" s="396"/>
      <c r="E245" s="80">
        <f t="shared" si="9"/>
        <v>1</v>
      </c>
      <c r="F245" s="67">
        <v>1</v>
      </c>
      <c r="G245" s="67"/>
      <c r="H245" s="67">
        <v>0</v>
      </c>
      <c r="I245" s="67">
        <v>0</v>
      </c>
      <c r="J245" s="67">
        <v>0</v>
      </c>
      <c r="K245" s="67">
        <v>0</v>
      </c>
      <c r="L245" s="67">
        <v>0</v>
      </c>
      <c r="M245" s="67"/>
      <c r="N245" s="67">
        <v>0</v>
      </c>
      <c r="O245" s="67"/>
      <c r="P245" s="67">
        <v>0</v>
      </c>
      <c r="S245" s="153"/>
      <c r="T245" s="153"/>
      <c r="U245" s="153"/>
      <c r="V245" s="153"/>
      <c r="W245" s="146"/>
      <c r="X245" s="24"/>
      <c r="Y245" s="24"/>
      <c r="Z245" s="24"/>
      <c r="AA245" s="24"/>
      <c r="AB245" s="24"/>
      <c r="AC245" s="24"/>
      <c r="AD245" s="24"/>
      <c r="AE245" s="24"/>
      <c r="AF245" s="24"/>
      <c r="AG245" s="24"/>
      <c r="AH245" s="24"/>
    </row>
    <row r="246" spans="1:34" ht="23.45" customHeight="1" x14ac:dyDescent="0.2">
      <c r="A246" s="348" t="s">
        <v>509</v>
      </c>
      <c r="B246" s="348"/>
      <c r="C246" s="348"/>
      <c r="D246" s="348"/>
      <c r="E246" s="80">
        <f t="shared" si="9"/>
        <v>2</v>
      </c>
      <c r="F246" s="67">
        <f>SUM(F247:F247)</f>
        <v>0</v>
      </c>
      <c r="G246" s="67"/>
      <c r="H246" s="67">
        <f>SUM(H247:H247)</f>
        <v>0</v>
      </c>
      <c r="I246" s="67">
        <f>SUM(I247:I247)</f>
        <v>0</v>
      </c>
      <c r="J246" s="67">
        <f>SUM(J247:J247)</f>
        <v>0</v>
      </c>
      <c r="K246" s="67">
        <f>SUM(K247:K247)</f>
        <v>0</v>
      </c>
      <c r="L246" s="67">
        <f>SUM(L247:L247)</f>
        <v>2</v>
      </c>
      <c r="M246" s="67"/>
      <c r="N246" s="67">
        <f>SUM(N247:N247)</f>
        <v>0</v>
      </c>
      <c r="O246" s="67"/>
      <c r="P246" s="67">
        <f>SUM(P247:P247)</f>
        <v>0</v>
      </c>
      <c r="S246" s="155"/>
      <c r="T246" s="155"/>
      <c r="U246" s="155"/>
      <c r="V246" s="155"/>
      <c r="W246" s="146"/>
      <c r="X246" s="24"/>
      <c r="Y246" s="24"/>
      <c r="Z246" s="24"/>
      <c r="AA246" s="24"/>
      <c r="AB246" s="24"/>
      <c r="AC246" s="24"/>
      <c r="AD246" s="24"/>
      <c r="AE246" s="24"/>
      <c r="AF246" s="24"/>
      <c r="AG246" s="24"/>
      <c r="AH246" s="24"/>
    </row>
    <row r="247" spans="1:34" ht="23.45" customHeight="1" x14ac:dyDescent="0.2">
      <c r="A247" s="383" t="s">
        <v>173</v>
      </c>
      <c r="B247" s="383"/>
      <c r="C247" s="383"/>
      <c r="D247" s="383"/>
      <c r="E247" s="80">
        <f t="shared" si="9"/>
        <v>2</v>
      </c>
      <c r="F247" s="67">
        <v>0</v>
      </c>
      <c r="G247" s="67"/>
      <c r="H247" s="67">
        <v>0</v>
      </c>
      <c r="I247" s="67">
        <v>0</v>
      </c>
      <c r="J247" s="67">
        <v>0</v>
      </c>
      <c r="K247" s="67">
        <v>0</v>
      </c>
      <c r="L247" s="67">
        <v>2</v>
      </c>
      <c r="M247" s="67"/>
      <c r="N247" s="67">
        <v>0</v>
      </c>
      <c r="O247" s="67"/>
      <c r="P247" s="67">
        <v>0</v>
      </c>
      <c r="Q247" s="71"/>
      <c r="S247" s="150"/>
      <c r="T247" s="150"/>
      <c r="U247" s="150"/>
      <c r="V247" s="150"/>
      <c r="W247" s="146"/>
      <c r="X247" s="24"/>
      <c r="Y247" s="24"/>
      <c r="Z247" s="24"/>
      <c r="AA247" s="24"/>
      <c r="AB247" s="24"/>
      <c r="AC247" s="24"/>
      <c r="AD247" s="24"/>
      <c r="AE247" s="24"/>
      <c r="AF247" s="24"/>
      <c r="AG247" s="24"/>
      <c r="AH247" s="24"/>
    </row>
    <row r="248" spans="1:34" ht="23.45" customHeight="1" x14ac:dyDescent="0.2">
      <c r="A248" s="348" t="s">
        <v>510</v>
      </c>
      <c r="B248" s="348"/>
      <c r="C248" s="348"/>
      <c r="D248" s="348"/>
      <c r="E248" s="80">
        <f t="shared" si="9"/>
        <v>1</v>
      </c>
      <c r="F248" s="67">
        <f>SUM(F249:F249)</f>
        <v>0</v>
      </c>
      <c r="G248" s="67"/>
      <c r="H248" s="67">
        <f>SUM(H249:H249)</f>
        <v>0</v>
      </c>
      <c r="I248" s="67">
        <f>SUM(I249:I249)</f>
        <v>0</v>
      </c>
      <c r="J248" s="67">
        <f>SUM(J249:J249)</f>
        <v>0</v>
      </c>
      <c r="K248" s="67">
        <f>SUM(K249:K249)</f>
        <v>0</v>
      </c>
      <c r="L248" s="67">
        <f>SUM(L249:L249)</f>
        <v>1</v>
      </c>
      <c r="M248" s="67"/>
      <c r="N248" s="67">
        <f>SUM(N249:N249)</f>
        <v>0</v>
      </c>
      <c r="O248" s="67"/>
      <c r="P248" s="67">
        <f>SUM(P249:P249)</f>
        <v>0</v>
      </c>
      <c r="S248" s="155"/>
      <c r="T248" s="155"/>
      <c r="U248" s="155"/>
      <c r="V248" s="155"/>
      <c r="W248" s="146"/>
      <c r="X248" s="24"/>
      <c r="Y248" s="24"/>
      <c r="Z248" s="24"/>
      <c r="AA248" s="24"/>
      <c r="AB248" s="24"/>
      <c r="AC248" s="24"/>
      <c r="AD248" s="24"/>
      <c r="AE248" s="24"/>
      <c r="AF248" s="24"/>
      <c r="AG248" s="24"/>
      <c r="AH248" s="24"/>
    </row>
    <row r="249" spans="1:34" ht="23.45" customHeight="1" x14ac:dyDescent="0.2">
      <c r="A249" s="383" t="s">
        <v>173</v>
      </c>
      <c r="B249" s="383"/>
      <c r="C249" s="383"/>
      <c r="D249" s="383"/>
      <c r="E249" s="80">
        <f t="shared" si="9"/>
        <v>1</v>
      </c>
      <c r="F249" s="67">
        <v>0</v>
      </c>
      <c r="G249" s="67"/>
      <c r="H249" s="67">
        <v>0</v>
      </c>
      <c r="I249" s="67">
        <v>0</v>
      </c>
      <c r="J249" s="67">
        <v>0</v>
      </c>
      <c r="K249" s="67">
        <v>0</v>
      </c>
      <c r="L249" s="67">
        <v>1</v>
      </c>
      <c r="M249" s="67"/>
      <c r="N249" s="67">
        <v>0</v>
      </c>
      <c r="O249" s="67"/>
      <c r="P249" s="67">
        <v>0</v>
      </c>
      <c r="S249" s="150"/>
      <c r="T249" s="150"/>
      <c r="U249" s="150"/>
      <c r="V249" s="150"/>
      <c r="W249" s="146"/>
      <c r="X249" s="24"/>
      <c r="Y249" s="24"/>
      <c r="Z249" s="24"/>
      <c r="AA249" s="24"/>
      <c r="AB249" s="24"/>
      <c r="AC249" s="24"/>
      <c r="AD249" s="24"/>
      <c r="AE249" s="24"/>
      <c r="AF249" s="24"/>
      <c r="AG249" s="24"/>
      <c r="AH249" s="24"/>
    </row>
    <row r="250" spans="1:34" ht="23.45" customHeight="1" x14ac:dyDescent="0.2">
      <c r="A250" s="348" t="s">
        <v>511</v>
      </c>
      <c r="B250" s="348"/>
      <c r="C250" s="348"/>
      <c r="D250" s="348"/>
      <c r="E250" s="80">
        <f t="shared" si="9"/>
        <v>3</v>
      </c>
      <c r="F250" s="67">
        <f>SUM(F251:F251)</f>
        <v>0</v>
      </c>
      <c r="G250" s="67"/>
      <c r="H250" s="67">
        <f>SUM(H251:H251)</f>
        <v>0</v>
      </c>
      <c r="I250" s="67">
        <f>SUM(I251:I251)</f>
        <v>0</v>
      </c>
      <c r="J250" s="67">
        <f>SUM(J251:J251)</f>
        <v>0</v>
      </c>
      <c r="K250" s="67">
        <f>SUM(K251:K251)</f>
        <v>0</v>
      </c>
      <c r="L250" s="67">
        <f>SUM(L251:L251)</f>
        <v>2</v>
      </c>
      <c r="M250" s="67"/>
      <c r="N250" s="67">
        <f>SUM(N251:N251)</f>
        <v>1</v>
      </c>
      <c r="O250" s="67"/>
      <c r="P250" s="67">
        <f>SUM(P251:P251)</f>
        <v>0</v>
      </c>
      <c r="S250" s="155"/>
      <c r="T250" s="155"/>
      <c r="U250" s="155"/>
      <c r="V250" s="155"/>
      <c r="W250" s="146"/>
      <c r="X250" s="24"/>
      <c r="Y250" s="24"/>
      <c r="Z250" s="24"/>
      <c r="AA250" s="24"/>
      <c r="AB250" s="24"/>
      <c r="AC250" s="24"/>
      <c r="AD250" s="24"/>
      <c r="AE250" s="24"/>
      <c r="AF250" s="24"/>
      <c r="AG250" s="24"/>
      <c r="AH250" s="24"/>
    </row>
    <row r="251" spans="1:34" ht="23.45" customHeight="1" x14ac:dyDescent="0.2">
      <c r="A251" s="383" t="s">
        <v>173</v>
      </c>
      <c r="B251" s="383"/>
      <c r="C251" s="383"/>
      <c r="D251" s="383"/>
      <c r="E251" s="80">
        <f t="shared" si="9"/>
        <v>3</v>
      </c>
      <c r="F251" s="67">
        <v>0</v>
      </c>
      <c r="G251" s="67"/>
      <c r="H251" s="67">
        <v>0</v>
      </c>
      <c r="I251" s="67">
        <v>0</v>
      </c>
      <c r="J251" s="67">
        <v>0</v>
      </c>
      <c r="K251" s="67">
        <v>0</v>
      </c>
      <c r="L251" s="67">
        <v>2</v>
      </c>
      <c r="M251" s="67"/>
      <c r="N251" s="67">
        <v>1</v>
      </c>
      <c r="O251" s="67"/>
      <c r="P251" s="67">
        <v>0</v>
      </c>
      <c r="S251" s="150"/>
      <c r="T251" s="150"/>
      <c r="U251" s="150"/>
      <c r="V251" s="150"/>
      <c r="W251" s="146"/>
      <c r="X251" s="24"/>
      <c r="Y251" s="24"/>
      <c r="Z251" s="24"/>
      <c r="AA251" s="24"/>
      <c r="AB251" s="24"/>
      <c r="AC251" s="24"/>
      <c r="AD251" s="24"/>
      <c r="AE251" s="24"/>
      <c r="AF251" s="24"/>
      <c r="AG251" s="24"/>
      <c r="AH251" s="24"/>
    </row>
    <row r="252" spans="1:34" ht="23.45" customHeight="1" x14ac:dyDescent="0.2">
      <c r="A252" s="348" t="s">
        <v>512</v>
      </c>
      <c r="B252" s="348"/>
      <c r="C252" s="348"/>
      <c r="D252" s="348"/>
      <c r="E252" s="80">
        <f t="shared" si="9"/>
        <v>7</v>
      </c>
      <c r="F252" s="67">
        <f>SUM(F253:F253)</f>
        <v>1</v>
      </c>
      <c r="G252" s="67"/>
      <c r="H252" s="67">
        <f>SUM(H253:H253)</f>
        <v>0</v>
      </c>
      <c r="I252" s="67">
        <f>SUM(I253:I253)</f>
        <v>0</v>
      </c>
      <c r="J252" s="67">
        <f>SUM(J253:J253)</f>
        <v>0</v>
      </c>
      <c r="K252" s="67">
        <f>SUM(K253:K253)</f>
        <v>0</v>
      </c>
      <c r="L252" s="67">
        <f>SUM(L253:L253)</f>
        <v>4</v>
      </c>
      <c r="M252" s="67"/>
      <c r="N252" s="67">
        <f>SUM(N253:N253)</f>
        <v>2</v>
      </c>
      <c r="O252" s="67"/>
      <c r="P252" s="67">
        <f>SUM(P253:P253)</f>
        <v>0</v>
      </c>
      <c r="S252" s="155"/>
      <c r="T252" s="155"/>
      <c r="U252" s="155"/>
      <c r="V252" s="155"/>
      <c r="W252" s="146"/>
      <c r="X252" s="24"/>
      <c r="Y252" s="24"/>
      <c r="Z252" s="24"/>
      <c r="AA252" s="24"/>
      <c r="AB252" s="24"/>
      <c r="AC252" s="24"/>
      <c r="AD252" s="24"/>
      <c r="AE252" s="24"/>
      <c r="AF252" s="24"/>
      <c r="AG252" s="24"/>
      <c r="AH252" s="24"/>
    </row>
    <row r="253" spans="1:34" ht="23.45" customHeight="1" x14ac:dyDescent="0.2">
      <c r="A253" s="383" t="s">
        <v>173</v>
      </c>
      <c r="B253" s="383"/>
      <c r="C253" s="383"/>
      <c r="D253" s="383"/>
      <c r="E253" s="80">
        <f t="shared" si="9"/>
        <v>7</v>
      </c>
      <c r="F253" s="67">
        <v>1</v>
      </c>
      <c r="G253" s="67"/>
      <c r="H253" s="67">
        <v>0</v>
      </c>
      <c r="I253" s="67">
        <v>0</v>
      </c>
      <c r="J253" s="67">
        <v>0</v>
      </c>
      <c r="K253" s="67">
        <v>0</v>
      </c>
      <c r="L253" s="67">
        <v>4</v>
      </c>
      <c r="M253" s="67"/>
      <c r="N253" s="67">
        <v>2</v>
      </c>
      <c r="O253" s="67"/>
      <c r="P253" s="67">
        <v>0</v>
      </c>
      <c r="S253" s="150"/>
      <c r="T253" s="150"/>
      <c r="U253" s="150"/>
      <c r="V253" s="150"/>
      <c r="W253" s="146"/>
      <c r="X253" s="24"/>
      <c r="Y253" s="24"/>
      <c r="Z253" s="24"/>
      <c r="AA253" s="24"/>
      <c r="AB253" s="24"/>
      <c r="AC253" s="24"/>
      <c r="AD253" s="24"/>
      <c r="AE253" s="24"/>
      <c r="AF253" s="24"/>
      <c r="AG253" s="24"/>
      <c r="AH253" s="24"/>
    </row>
    <row r="254" spans="1:34" ht="23.45" customHeight="1" x14ac:dyDescent="0.2">
      <c r="A254" s="348" t="s">
        <v>513</v>
      </c>
      <c r="B254" s="348"/>
      <c r="C254" s="348"/>
      <c r="D254" s="348"/>
      <c r="E254" s="80">
        <f t="shared" si="9"/>
        <v>7</v>
      </c>
      <c r="F254" s="67">
        <f>SUM(F255:F255)</f>
        <v>0</v>
      </c>
      <c r="G254" s="67"/>
      <c r="H254" s="67">
        <f>SUM(H255:H255)</f>
        <v>0</v>
      </c>
      <c r="I254" s="67">
        <f>SUM(I255:I255)</f>
        <v>0</v>
      </c>
      <c r="J254" s="67">
        <f>SUM(J255:J255)</f>
        <v>0</v>
      </c>
      <c r="K254" s="67">
        <f>SUM(K255:K255)</f>
        <v>0</v>
      </c>
      <c r="L254" s="67">
        <f>SUM(L255:L255)</f>
        <v>2</v>
      </c>
      <c r="M254" s="67"/>
      <c r="N254" s="67">
        <f>SUM(N255:N255)</f>
        <v>5</v>
      </c>
      <c r="O254" s="67"/>
      <c r="P254" s="67">
        <f>SUM(P255:P255)</f>
        <v>0</v>
      </c>
      <c r="S254" s="155"/>
      <c r="T254" s="155"/>
      <c r="U254" s="155"/>
      <c r="V254" s="155"/>
      <c r="W254" s="146"/>
      <c r="X254" s="24"/>
      <c r="Y254" s="24"/>
      <c r="Z254" s="24"/>
      <c r="AA254" s="24"/>
      <c r="AB254" s="24"/>
      <c r="AC254" s="24"/>
      <c r="AD254" s="24"/>
      <c r="AE254" s="24"/>
      <c r="AF254" s="24"/>
      <c r="AG254" s="24"/>
      <c r="AH254" s="24"/>
    </row>
    <row r="255" spans="1:34" ht="23.45" customHeight="1" x14ac:dyDescent="0.2">
      <c r="A255" s="383" t="s">
        <v>173</v>
      </c>
      <c r="B255" s="383"/>
      <c r="C255" s="383"/>
      <c r="D255" s="383"/>
      <c r="E255" s="80">
        <f t="shared" si="9"/>
        <v>7</v>
      </c>
      <c r="F255" s="67">
        <v>0</v>
      </c>
      <c r="G255" s="67"/>
      <c r="H255" s="67">
        <v>0</v>
      </c>
      <c r="I255" s="67">
        <v>0</v>
      </c>
      <c r="J255" s="67">
        <v>0</v>
      </c>
      <c r="K255" s="67">
        <v>0</v>
      </c>
      <c r="L255" s="67">
        <v>2</v>
      </c>
      <c r="M255" s="67"/>
      <c r="N255" s="67">
        <v>5</v>
      </c>
      <c r="O255" s="67"/>
      <c r="P255" s="67">
        <v>0</v>
      </c>
      <c r="S255" s="150"/>
      <c r="T255" s="150"/>
      <c r="U255" s="150"/>
      <c r="V255" s="150"/>
      <c r="W255" s="146"/>
      <c r="X255" s="24"/>
      <c r="Y255" s="24"/>
      <c r="Z255" s="24"/>
      <c r="AA255" s="24"/>
      <c r="AB255" s="24"/>
      <c r="AC255" s="24"/>
      <c r="AD255" s="24"/>
      <c r="AE255" s="24"/>
      <c r="AF255" s="24"/>
      <c r="AG255" s="24"/>
      <c r="AH255" s="24"/>
    </row>
    <row r="256" spans="1:34" ht="23.45" customHeight="1" x14ac:dyDescent="0.2">
      <c r="A256" s="348" t="s">
        <v>514</v>
      </c>
      <c r="B256" s="348"/>
      <c r="C256" s="348"/>
      <c r="D256" s="348"/>
      <c r="E256" s="80">
        <f t="shared" si="9"/>
        <v>10</v>
      </c>
      <c r="F256" s="67">
        <f>SUM(F257:F258)</f>
        <v>1</v>
      </c>
      <c r="G256" s="67"/>
      <c r="H256" s="67">
        <f>SUM(H257:H258)</f>
        <v>1</v>
      </c>
      <c r="I256" s="67">
        <f>SUM(I257:I258)</f>
        <v>0</v>
      </c>
      <c r="J256" s="67">
        <f>SUM(J257:J258)</f>
        <v>1</v>
      </c>
      <c r="K256" s="67">
        <f>SUM(K257:K258)</f>
        <v>0</v>
      </c>
      <c r="L256" s="67">
        <f>SUM(L257:L258)</f>
        <v>0</v>
      </c>
      <c r="M256" s="67"/>
      <c r="N256" s="67">
        <f>SUM(N257:N258)</f>
        <v>7</v>
      </c>
      <c r="O256" s="67"/>
      <c r="P256" s="67">
        <f>SUM(P257:P258)</f>
        <v>0</v>
      </c>
      <c r="S256" s="155"/>
      <c r="T256" s="155"/>
      <c r="U256" s="155"/>
      <c r="V256" s="155"/>
      <c r="W256" s="146"/>
      <c r="X256" s="24"/>
      <c r="Y256" s="24"/>
      <c r="Z256" s="24"/>
      <c r="AA256" s="24"/>
      <c r="AB256" s="24"/>
      <c r="AC256" s="24"/>
      <c r="AD256" s="24"/>
      <c r="AE256" s="24"/>
      <c r="AF256" s="24"/>
      <c r="AG256" s="24"/>
      <c r="AH256" s="24"/>
    </row>
    <row r="257" spans="1:34" ht="23.45" customHeight="1" x14ac:dyDescent="0.2">
      <c r="A257" s="383" t="s">
        <v>173</v>
      </c>
      <c r="B257" s="383"/>
      <c r="C257" s="383"/>
      <c r="D257" s="383"/>
      <c r="E257" s="80">
        <f t="shared" si="9"/>
        <v>8</v>
      </c>
      <c r="F257" s="67">
        <v>0</v>
      </c>
      <c r="G257" s="67"/>
      <c r="H257" s="67">
        <v>1</v>
      </c>
      <c r="I257" s="67">
        <v>0</v>
      </c>
      <c r="J257" s="67">
        <v>1</v>
      </c>
      <c r="K257" s="67">
        <v>0</v>
      </c>
      <c r="L257" s="67">
        <v>0</v>
      </c>
      <c r="M257" s="67"/>
      <c r="N257" s="67">
        <v>6</v>
      </c>
      <c r="O257" s="67"/>
      <c r="P257" s="67">
        <v>0</v>
      </c>
      <c r="S257" s="150"/>
      <c r="T257" s="150"/>
      <c r="U257" s="150"/>
      <c r="V257" s="150"/>
      <c r="W257" s="146"/>
      <c r="X257" s="24"/>
      <c r="Y257" s="24"/>
      <c r="Z257" s="24"/>
      <c r="AA257" s="24"/>
      <c r="AB257" s="24"/>
      <c r="AC257" s="24"/>
      <c r="AD257" s="24"/>
      <c r="AE257" s="24"/>
      <c r="AF257" s="24"/>
      <c r="AG257" s="24"/>
      <c r="AH257" s="24"/>
    </row>
    <row r="258" spans="1:34" ht="22.5" customHeight="1" x14ac:dyDescent="0.2">
      <c r="A258" s="396" t="s">
        <v>224</v>
      </c>
      <c r="B258" s="396"/>
      <c r="C258" s="396"/>
      <c r="D258" s="396"/>
      <c r="E258" s="80">
        <f t="shared" si="9"/>
        <v>2</v>
      </c>
      <c r="F258" s="67">
        <v>1</v>
      </c>
      <c r="G258" s="67"/>
      <c r="H258" s="67">
        <v>0</v>
      </c>
      <c r="I258" s="67">
        <v>0</v>
      </c>
      <c r="J258" s="67">
        <v>0</v>
      </c>
      <c r="K258" s="67">
        <v>0</v>
      </c>
      <c r="L258" s="67">
        <v>0</v>
      </c>
      <c r="M258" s="67"/>
      <c r="N258" s="67">
        <v>1</v>
      </c>
      <c r="O258" s="67"/>
      <c r="P258" s="67">
        <v>0</v>
      </c>
      <c r="S258" s="153"/>
      <c r="T258" s="153"/>
      <c r="U258" s="153"/>
      <c r="V258" s="153"/>
      <c r="W258" s="146"/>
      <c r="X258" s="24"/>
      <c r="Y258" s="24"/>
      <c r="Z258" s="24"/>
      <c r="AA258" s="24"/>
      <c r="AB258" s="24"/>
      <c r="AC258" s="24"/>
      <c r="AD258" s="24"/>
      <c r="AE258" s="24"/>
      <c r="AF258" s="24"/>
      <c r="AG258" s="24"/>
      <c r="AH258" s="24"/>
    </row>
    <row r="259" spans="1:34" ht="23.45" customHeight="1" x14ac:dyDescent="0.2">
      <c r="A259" s="348" t="s">
        <v>515</v>
      </c>
      <c r="B259" s="348"/>
      <c r="C259" s="348"/>
      <c r="D259" s="348"/>
      <c r="E259" s="80">
        <f t="shared" si="9"/>
        <v>3</v>
      </c>
      <c r="F259" s="67">
        <f>SUM(F260:F260)</f>
        <v>0</v>
      </c>
      <c r="G259" s="67"/>
      <c r="H259" s="67">
        <f>SUM(H260:H260)</f>
        <v>0</v>
      </c>
      <c r="I259" s="67">
        <f>SUM(I260:I260)</f>
        <v>0</v>
      </c>
      <c r="J259" s="67">
        <f>SUM(J260:J260)</f>
        <v>0</v>
      </c>
      <c r="K259" s="67">
        <f>SUM(K260:K260)</f>
        <v>0</v>
      </c>
      <c r="L259" s="67">
        <f>SUM(L260:L260)</f>
        <v>2</v>
      </c>
      <c r="M259" s="67"/>
      <c r="N259" s="67">
        <f>SUM(N260:N260)</f>
        <v>1</v>
      </c>
      <c r="O259" s="67"/>
      <c r="P259" s="67">
        <f>SUM(P260:P260)</f>
        <v>0</v>
      </c>
      <c r="S259" s="155"/>
      <c r="T259" s="155"/>
      <c r="U259" s="155"/>
      <c r="V259" s="155"/>
      <c r="W259" s="146"/>
      <c r="X259" s="24"/>
      <c r="Y259" s="24"/>
      <c r="Z259" s="24"/>
      <c r="AA259" s="24"/>
      <c r="AB259" s="24"/>
      <c r="AC259" s="24"/>
      <c r="AD259" s="24"/>
      <c r="AE259" s="24"/>
      <c r="AF259" s="24"/>
      <c r="AG259" s="24"/>
      <c r="AH259" s="24"/>
    </row>
    <row r="260" spans="1:34" ht="23.45" customHeight="1" x14ac:dyDescent="0.2">
      <c r="A260" s="383" t="s">
        <v>173</v>
      </c>
      <c r="B260" s="383"/>
      <c r="C260" s="383"/>
      <c r="D260" s="383"/>
      <c r="E260" s="80">
        <f t="shared" si="9"/>
        <v>3</v>
      </c>
      <c r="F260" s="67">
        <v>0</v>
      </c>
      <c r="G260" s="67"/>
      <c r="H260" s="67">
        <v>0</v>
      </c>
      <c r="I260" s="67">
        <v>0</v>
      </c>
      <c r="J260" s="67">
        <v>0</v>
      </c>
      <c r="K260" s="67">
        <v>0</v>
      </c>
      <c r="L260" s="67">
        <v>2</v>
      </c>
      <c r="M260" s="67"/>
      <c r="N260" s="67">
        <v>1</v>
      </c>
      <c r="O260" s="67"/>
      <c r="P260" s="67">
        <v>0</v>
      </c>
      <c r="S260" s="150"/>
      <c r="T260" s="150"/>
      <c r="U260" s="150"/>
      <c r="V260" s="150"/>
      <c r="W260" s="146"/>
      <c r="X260" s="24"/>
      <c r="Y260" s="24"/>
      <c r="Z260" s="24"/>
      <c r="AA260" s="24"/>
      <c r="AB260" s="24"/>
      <c r="AC260" s="24"/>
      <c r="AD260" s="24"/>
      <c r="AE260" s="24"/>
      <c r="AF260" s="24"/>
      <c r="AG260" s="24"/>
      <c r="AH260" s="24"/>
    </row>
    <row r="261" spans="1:34" ht="23.45" customHeight="1" x14ac:dyDescent="0.2">
      <c r="A261" s="348" t="s">
        <v>516</v>
      </c>
      <c r="B261" s="348"/>
      <c r="C261" s="348"/>
      <c r="D261" s="348"/>
      <c r="E261" s="80">
        <f t="shared" si="9"/>
        <v>8</v>
      </c>
      <c r="F261" s="67">
        <f>SUM(F262:F263)</f>
        <v>0</v>
      </c>
      <c r="G261" s="67"/>
      <c r="H261" s="67">
        <f>SUM(H262:H263)</f>
        <v>0</v>
      </c>
      <c r="I261" s="67">
        <f>SUM(I262:I263)</f>
        <v>0</v>
      </c>
      <c r="J261" s="67">
        <f>SUM(J262:J263)</f>
        <v>0</v>
      </c>
      <c r="K261" s="67">
        <f>SUM(K262:K263)</f>
        <v>0</v>
      </c>
      <c r="L261" s="67">
        <f>SUM(L262:L263)</f>
        <v>3</v>
      </c>
      <c r="M261" s="67"/>
      <c r="N261" s="67">
        <f>SUM(N262:N263)</f>
        <v>5</v>
      </c>
      <c r="O261" s="67"/>
      <c r="P261" s="67">
        <f>SUM(P262:P263)</f>
        <v>0</v>
      </c>
      <c r="S261" s="155"/>
      <c r="T261" s="155"/>
      <c r="U261" s="155"/>
      <c r="V261" s="155"/>
      <c r="W261" s="146"/>
      <c r="X261" s="24"/>
      <c r="Y261" s="24"/>
      <c r="Z261" s="24"/>
      <c r="AA261" s="24"/>
      <c r="AB261" s="24"/>
      <c r="AC261" s="24"/>
      <c r="AD261" s="24"/>
      <c r="AE261" s="24"/>
      <c r="AF261" s="24"/>
      <c r="AG261" s="24"/>
      <c r="AH261" s="24"/>
    </row>
    <row r="262" spans="1:34" ht="23.45" customHeight="1" x14ac:dyDescent="0.2">
      <c r="A262" s="383" t="s">
        <v>173</v>
      </c>
      <c r="B262" s="383"/>
      <c r="C262" s="383"/>
      <c r="D262" s="383"/>
      <c r="E262" s="80">
        <f t="shared" si="9"/>
        <v>7</v>
      </c>
      <c r="F262" s="67">
        <v>0</v>
      </c>
      <c r="G262" s="67"/>
      <c r="H262" s="67">
        <v>0</v>
      </c>
      <c r="I262" s="67">
        <v>0</v>
      </c>
      <c r="J262" s="67">
        <v>0</v>
      </c>
      <c r="K262" s="67">
        <v>0</v>
      </c>
      <c r="L262" s="67">
        <v>3</v>
      </c>
      <c r="M262" s="67"/>
      <c r="N262" s="67">
        <v>4</v>
      </c>
      <c r="O262" s="67"/>
      <c r="P262" s="67">
        <v>0</v>
      </c>
      <c r="S262" s="150"/>
      <c r="T262" s="150"/>
      <c r="U262" s="150"/>
      <c r="V262" s="150"/>
      <c r="W262" s="146"/>
      <c r="X262" s="24"/>
      <c r="Y262" s="24"/>
      <c r="Z262" s="24"/>
      <c r="AA262" s="24"/>
      <c r="AB262" s="24"/>
      <c r="AC262" s="24"/>
      <c r="AD262" s="24"/>
      <c r="AE262" s="24"/>
      <c r="AF262" s="24"/>
      <c r="AG262" s="24"/>
      <c r="AH262" s="24"/>
    </row>
    <row r="263" spans="1:34" ht="22.5" customHeight="1" x14ac:dyDescent="0.2">
      <c r="A263" s="396" t="s">
        <v>224</v>
      </c>
      <c r="B263" s="396"/>
      <c r="C263" s="396"/>
      <c r="D263" s="396"/>
      <c r="E263" s="80">
        <f t="shared" si="9"/>
        <v>1</v>
      </c>
      <c r="F263" s="67">
        <v>0</v>
      </c>
      <c r="G263" s="67"/>
      <c r="H263" s="67">
        <v>0</v>
      </c>
      <c r="I263" s="67">
        <v>0</v>
      </c>
      <c r="J263" s="67">
        <v>0</v>
      </c>
      <c r="K263" s="67">
        <v>0</v>
      </c>
      <c r="L263" s="67">
        <v>0</v>
      </c>
      <c r="M263" s="67"/>
      <c r="N263" s="67">
        <v>1</v>
      </c>
      <c r="O263" s="67"/>
      <c r="P263" s="67">
        <v>0</v>
      </c>
      <c r="S263" s="153"/>
      <c r="T263" s="153"/>
      <c r="U263" s="153"/>
      <c r="V263" s="153"/>
      <c r="W263" s="146"/>
      <c r="X263" s="24"/>
      <c r="Y263" s="24"/>
      <c r="Z263" s="24"/>
      <c r="AA263" s="24"/>
      <c r="AB263" s="24"/>
      <c r="AC263" s="24"/>
      <c r="AD263" s="24"/>
      <c r="AE263" s="24"/>
      <c r="AF263" s="24"/>
      <c r="AG263" s="24"/>
      <c r="AH263" s="24"/>
    </row>
    <row r="264" spans="1:34" ht="23.45" customHeight="1" x14ac:dyDescent="0.2">
      <c r="A264" s="348" t="s">
        <v>517</v>
      </c>
      <c r="B264" s="348"/>
      <c r="C264" s="348"/>
      <c r="D264" s="348"/>
      <c r="E264" s="80">
        <f t="shared" si="9"/>
        <v>8</v>
      </c>
      <c r="F264" s="67">
        <f>SUM(F265:F265)</f>
        <v>1</v>
      </c>
      <c r="G264" s="67"/>
      <c r="H264" s="67">
        <f>SUM(H265:H265)</f>
        <v>1</v>
      </c>
      <c r="I264" s="67">
        <f>SUM(I265:I265)</f>
        <v>0</v>
      </c>
      <c r="J264" s="67">
        <f>SUM(J265:J265)</f>
        <v>0</v>
      </c>
      <c r="K264" s="67">
        <f>SUM(K265:K265)</f>
        <v>0</v>
      </c>
      <c r="L264" s="67">
        <f>SUM(L265:L265)</f>
        <v>0</v>
      </c>
      <c r="M264" s="67"/>
      <c r="N264" s="67">
        <f>SUM(N265:N265)</f>
        <v>6</v>
      </c>
      <c r="O264" s="67"/>
      <c r="P264" s="67">
        <f>SUM(P265:P265)</f>
        <v>0</v>
      </c>
      <c r="S264" s="155"/>
      <c r="T264" s="155"/>
      <c r="U264" s="155"/>
      <c r="V264" s="155"/>
      <c r="W264" s="146"/>
      <c r="X264" s="24"/>
      <c r="Y264" s="24"/>
      <c r="Z264" s="24"/>
      <c r="AA264" s="24"/>
      <c r="AB264" s="24"/>
      <c r="AC264" s="24"/>
      <c r="AD264" s="24"/>
      <c r="AE264" s="24"/>
      <c r="AF264" s="24"/>
      <c r="AG264" s="24"/>
      <c r="AH264" s="24"/>
    </row>
    <row r="265" spans="1:34" ht="23.45" customHeight="1" x14ac:dyDescent="0.2">
      <c r="A265" s="383" t="s">
        <v>173</v>
      </c>
      <c r="B265" s="383"/>
      <c r="C265" s="383"/>
      <c r="D265" s="383"/>
      <c r="E265" s="80">
        <f t="shared" si="9"/>
        <v>8</v>
      </c>
      <c r="F265" s="67">
        <v>1</v>
      </c>
      <c r="G265" s="67"/>
      <c r="H265" s="67">
        <v>1</v>
      </c>
      <c r="I265" s="67">
        <v>0</v>
      </c>
      <c r="J265" s="67">
        <v>0</v>
      </c>
      <c r="K265" s="67">
        <v>0</v>
      </c>
      <c r="L265" s="67">
        <v>0</v>
      </c>
      <c r="M265" s="67"/>
      <c r="N265" s="67">
        <v>6</v>
      </c>
      <c r="O265" s="67"/>
      <c r="P265" s="67">
        <v>0</v>
      </c>
      <c r="S265" s="150"/>
      <c r="T265" s="150"/>
      <c r="U265" s="150"/>
      <c r="V265" s="150"/>
      <c r="W265" s="146"/>
      <c r="X265" s="24"/>
      <c r="Y265" s="24"/>
      <c r="Z265" s="24"/>
      <c r="AA265" s="24"/>
      <c r="AB265" s="24"/>
      <c r="AC265" s="24"/>
      <c r="AD265" s="24"/>
      <c r="AE265" s="24"/>
      <c r="AF265" s="24"/>
      <c r="AG265" s="24"/>
      <c r="AH265" s="24"/>
    </row>
    <row r="266" spans="1:34" ht="23.45" customHeight="1" x14ac:dyDescent="0.2">
      <c r="A266" s="348" t="s">
        <v>518</v>
      </c>
      <c r="B266" s="348"/>
      <c r="C266" s="348"/>
      <c r="D266" s="348"/>
      <c r="E266" s="80">
        <f t="shared" ref="E266:E291" si="10">SUM(F266:P266)</f>
        <v>1</v>
      </c>
      <c r="F266" s="67">
        <f>SUM(F267:F267)</f>
        <v>0</v>
      </c>
      <c r="G266" s="67"/>
      <c r="H266" s="67">
        <f>SUM(H267:H267)</f>
        <v>0</v>
      </c>
      <c r="I266" s="67">
        <f>SUM(I267:I267)</f>
        <v>0</v>
      </c>
      <c r="J266" s="67">
        <f>SUM(J267:J267)</f>
        <v>0</v>
      </c>
      <c r="K266" s="67">
        <f>SUM(K267:K267)</f>
        <v>0</v>
      </c>
      <c r="L266" s="67">
        <f>SUM(L267:L267)</f>
        <v>0</v>
      </c>
      <c r="M266" s="67"/>
      <c r="N266" s="67">
        <f>SUM(N267:N267)</f>
        <v>1</v>
      </c>
      <c r="O266" s="67"/>
      <c r="P266" s="67">
        <f>SUM(P267:P267)</f>
        <v>0</v>
      </c>
      <c r="S266" s="155"/>
      <c r="T266" s="155"/>
      <c r="U266" s="155"/>
      <c r="V266" s="155"/>
      <c r="W266" s="146"/>
      <c r="X266" s="24"/>
      <c r="Y266" s="24"/>
      <c r="Z266" s="24"/>
      <c r="AA266" s="24"/>
      <c r="AB266" s="24"/>
      <c r="AC266" s="24"/>
      <c r="AD266" s="24"/>
      <c r="AE266" s="24"/>
      <c r="AF266" s="24"/>
      <c r="AG266" s="24"/>
      <c r="AH266" s="24"/>
    </row>
    <row r="267" spans="1:34" ht="23.45" customHeight="1" x14ac:dyDescent="0.2">
      <c r="A267" s="383" t="s">
        <v>173</v>
      </c>
      <c r="B267" s="383"/>
      <c r="C267" s="383"/>
      <c r="D267" s="383"/>
      <c r="E267" s="80">
        <f t="shared" si="10"/>
        <v>1</v>
      </c>
      <c r="F267" s="67">
        <v>0</v>
      </c>
      <c r="G267" s="67"/>
      <c r="H267" s="67">
        <v>0</v>
      </c>
      <c r="I267" s="67">
        <v>0</v>
      </c>
      <c r="J267" s="67">
        <v>0</v>
      </c>
      <c r="K267" s="67">
        <v>0</v>
      </c>
      <c r="L267" s="67">
        <v>0</v>
      </c>
      <c r="M267" s="67"/>
      <c r="N267" s="67">
        <v>1</v>
      </c>
      <c r="O267" s="67"/>
      <c r="P267" s="67">
        <v>0</v>
      </c>
      <c r="S267" s="150"/>
      <c r="T267" s="150"/>
      <c r="U267" s="150"/>
      <c r="V267" s="150"/>
      <c r="W267" s="146"/>
      <c r="X267" s="24"/>
      <c r="Y267" s="24"/>
      <c r="Z267" s="24"/>
      <c r="AA267" s="24"/>
      <c r="AB267" s="24"/>
      <c r="AC267" s="24"/>
      <c r="AD267" s="24"/>
      <c r="AE267" s="24"/>
      <c r="AF267" s="24"/>
      <c r="AG267" s="24"/>
      <c r="AH267" s="24"/>
    </row>
    <row r="268" spans="1:34" ht="23.45" customHeight="1" x14ac:dyDescent="0.2">
      <c r="A268" s="348" t="s">
        <v>519</v>
      </c>
      <c r="B268" s="348"/>
      <c r="C268" s="348"/>
      <c r="D268" s="348"/>
      <c r="E268" s="80">
        <f t="shared" si="10"/>
        <v>32</v>
      </c>
      <c r="F268" s="67">
        <f>SUM(F269:F271)</f>
        <v>1</v>
      </c>
      <c r="G268" s="67"/>
      <c r="H268" s="67">
        <f>SUM(H269:H271)</f>
        <v>1</v>
      </c>
      <c r="I268" s="67">
        <f>SUM(I269:I271)</f>
        <v>3</v>
      </c>
      <c r="J268" s="67">
        <f>SUM(J269:J271)</f>
        <v>0</v>
      </c>
      <c r="K268" s="67">
        <f>SUM(K269:K271)</f>
        <v>0</v>
      </c>
      <c r="L268" s="67">
        <f>SUM(L269:L271)</f>
        <v>11</v>
      </c>
      <c r="M268" s="67"/>
      <c r="N268" s="67">
        <f>SUM(N269:N271)</f>
        <v>16</v>
      </c>
      <c r="O268" s="67"/>
      <c r="P268" s="67">
        <f>SUM(P269:P271)</f>
        <v>0</v>
      </c>
      <c r="S268" s="155"/>
      <c r="T268" s="155"/>
      <c r="U268" s="155"/>
      <c r="V268" s="155"/>
      <c r="W268" s="146"/>
      <c r="X268" s="24"/>
      <c r="Y268" s="24"/>
      <c r="Z268" s="24"/>
      <c r="AA268" s="24"/>
      <c r="AB268" s="24"/>
      <c r="AC268" s="24"/>
      <c r="AD268" s="24"/>
      <c r="AE268" s="24"/>
      <c r="AF268" s="24"/>
      <c r="AG268" s="24"/>
      <c r="AH268" s="24"/>
    </row>
    <row r="269" spans="1:34" ht="23.45" customHeight="1" x14ac:dyDescent="0.2">
      <c r="A269" s="383" t="s">
        <v>173</v>
      </c>
      <c r="B269" s="383"/>
      <c r="C269" s="383"/>
      <c r="D269" s="383"/>
      <c r="E269" s="80">
        <f t="shared" si="10"/>
        <v>29</v>
      </c>
      <c r="F269" s="67">
        <v>0</v>
      </c>
      <c r="G269" s="67"/>
      <c r="H269" s="67">
        <v>1</v>
      </c>
      <c r="I269" s="67">
        <v>2</v>
      </c>
      <c r="J269" s="67">
        <v>0</v>
      </c>
      <c r="K269" s="67">
        <v>0</v>
      </c>
      <c r="L269" s="67">
        <v>11</v>
      </c>
      <c r="M269" s="67"/>
      <c r="N269" s="67">
        <v>15</v>
      </c>
      <c r="O269" s="67"/>
      <c r="P269" s="67">
        <v>0</v>
      </c>
      <c r="S269" s="150"/>
      <c r="T269" s="150"/>
      <c r="U269" s="150"/>
      <c r="V269" s="150"/>
      <c r="W269" s="146"/>
      <c r="X269" s="24"/>
      <c r="Y269" s="24"/>
      <c r="Z269" s="24"/>
      <c r="AA269" s="24"/>
      <c r="AB269" s="24"/>
      <c r="AC269" s="24"/>
      <c r="AD269" s="24"/>
      <c r="AE269" s="24"/>
      <c r="AF269" s="24"/>
      <c r="AG269" s="24"/>
      <c r="AH269" s="24"/>
    </row>
    <row r="270" spans="1:34" ht="22.5" customHeight="1" x14ac:dyDescent="0.2">
      <c r="A270" s="396" t="s">
        <v>224</v>
      </c>
      <c r="B270" s="396"/>
      <c r="C270" s="396"/>
      <c r="D270" s="396"/>
      <c r="E270" s="80">
        <f t="shared" si="10"/>
        <v>2</v>
      </c>
      <c r="F270" s="67">
        <v>1</v>
      </c>
      <c r="G270" s="67"/>
      <c r="H270" s="67">
        <v>0</v>
      </c>
      <c r="I270" s="67">
        <v>0</v>
      </c>
      <c r="J270" s="67">
        <v>0</v>
      </c>
      <c r="K270" s="67">
        <v>0</v>
      </c>
      <c r="L270" s="67">
        <v>0</v>
      </c>
      <c r="M270" s="67"/>
      <c r="N270" s="67">
        <v>1</v>
      </c>
      <c r="O270" s="67"/>
      <c r="P270" s="67">
        <v>0</v>
      </c>
      <c r="S270" s="153"/>
      <c r="T270" s="153"/>
      <c r="U270" s="153"/>
      <c r="V270" s="153"/>
      <c r="W270" s="146"/>
      <c r="X270" s="24"/>
      <c r="Y270" s="24"/>
      <c r="Z270" s="24"/>
      <c r="AA270" s="24"/>
      <c r="AB270" s="24"/>
      <c r="AC270" s="24"/>
      <c r="AD270" s="24"/>
      <c r="AE270" s="24"/>
      <c r="AF270" s="24"/>
      <c r="AG270" s="24"/>
      <c r="AH270" s="24"/>
    </row>
    <row r="271" spans="1:34" ht="22.5" customHeight="1" x14ac:dyDescent="0.2">
      <c r="A271" s="396" t="s">
        <v>225</v>
      </c>
      <c r="B271" s="396"/>
      <c r="C271" s="396"/>
      <c r="D271" s="396"/>
      <c r="E271" s="80">
        <f t="shared" si="10"/>
        <v>1</v>
      </c>
      <c r="F271" s="67">
        <v>0</v>
      </c>
      <c r="G271" s="67"/>
      <c r="H271" s="67">
        <v>0</v>
      </c>
      <c r="I271" s="67">
        <v>1</v>
      </c>
      <c r="J271" s="67">
        <v>0</v>
      </c>
      <c r="K271" s="67">
        <v>0</v>
      </c>
      <c r="L271" s="67">
        <v>0</v>
      </c>
      <c r="M271" s="67"/>
      <c r="N271" s="67">
        <v>0</v>
      </c>
      <c r="O271" s="67"/>
      <c r="P271" s="67">
        <v>0</v>
      </c>
      <c r="S271" s="153"/>
      <c r="T271" s="153"/>
      <c r="U271" s="153"/>
      <c r="V271" s="153"/>
      <c r="W271" s="146"/>
      <c r="X271" s="24"/>
      <c r="Y271" s="24"/>
      <c r="Z271" s="24"/>
      <c r="AA271" s="24"/>
      <c r="AB271" s="24"/>
      <c r="AC271" s="24"/>
      <c r="AD271" s="24"/>
      <c r="AE271" s="24"/>
      <c r="AF271" s="24"/>
      <c r="AG271" s="24"/>
      <c r="AH271" s="24"/>
    </row>
    <row r="272" spans="1:34" ht="23.45" customHeight="1" x14ac:dyDescent="0.2">
      <c r="A272" s="348" t="s">
        <v>520</v>
      </c>
      <c r="B272" s="348"/>
      <c r="C272" s="348"/>
      <c r="D272" s="348"/>
      <c r="E272" s="80">
        <f t="shared" si="10"/>
        <v>16</v>
      </c>
      <c r="F272" s="67">
        <f>SUM(F273:F274)</f>
        <v>1</v>
      </c>
      <c r="G272" s="67"/>
      <c r="H272" s="67">
        <f>SUM(H273:H274)</f>
        <v>1</v>
      </c>
      <c r="I272" s="67">
        <f>SUM(I273:I274)</f>
        <v>0</v>
      </c>
      <c r="J272" s="67">
        <f>SUM(J273:J274)</f>
        <v>0</v>
      </c>
      <c r="K272" s="67">
        <f>SUM(K273:K274)</f>
        <v>0</v>
      </c>
      <c r="L272" s="67">
        <f>SUM(L273:L274)</f>
        <v>6</v>
      </c>
      <c r="M272" s="67"/>
      <c r="N272" s="67">
        <f>SUM(N273:N274)</f>
        <v>8</v>
      </c>
      <c r="O272" s="67"/>
      <c r="P272" s="67">
        <f>SUM(P273:P274)</f>
        <v>0</v>
      </c>
      <c r="S272" s="155"/>
      <c r="T272" s="155"/>
      <c r="U272" s="155"/>
      <c r="V272" s="155"/>
      <c r="W272" s="146"/>
      <c r="X272" s="24"/>
      <c r="Y272" s="24"/>
      <c r="Z272" s="24"/>
      <c r="AA272" s="24"/>
      <c r="AB272" s="24"/>
      <c r="AC272" s="24"/>
      <c r="AD272" s="24"/>
      <c r="AE272" s="24"/>
      <c r="AF272" s="24"/>
      <c r="AG272" s="24"/>
      <c r="AH272" s="24"/>
    </row>
    <row r="273" spans="1:34" ht="23.45" customHeight="1" x14ac:dyDescent="0.2">
      <c r="A273" s="383" t="s">
        <v>173</v>
      </c>
      <c r="B273" s="383"/>
      <c r="C273" s="383"/>
      <c r="D273" s="383"/>
      <c r="E273" s="80">
        <f t="shared" si="10"/>
        <v>15</v>
      </c>
      <c r="F273" s="67">
        <v>1</v>
      </c>
      <c r="G273" s="67"/>
      <c r="H273" s="67">
        <v>1</v>
      </c>
      <c r="I273" s="67">
        <v>0</v>
      </c>
      <c r="J273" s="67">
        <v>0</v>
      </c>
      <c r="K273" s="67">
        <v>0</v>
      </c>
      <c r="L273" s="67">
        <v>6</v>
      </c>
      <c r="M273" s="67"/>
      <c r="N273" s="67">
        <v>7</v>
      </c>
      <c r="O273" s="67"/>
      <c r="P273" s="67">
        <v>0</v>
      </c>
      <c r="S273" s="150"/>
      <c r="T273" s="150"/>
      <c r="U273" s="150"/>
      <c r="V273" s="150"/>
      <c r="W273" s="146"/>
      <c r="X273" s="24"/>
      <c r="Y273" s="24"/>
      <c r="Z273" s="24"/>
      <c r="AA273" s="24"/>
      <c r="AB273" s="24"/>
      <c r="AC273" s="24"/>
      <c r="AD273" s="24"/>
      <c r="AE273" s="24"/>
      <c r="AF273" s="24"/>
      <c r="AG273" s="24"/>
      <c r="AH273" s="24"/>
    </row>
    <row r="274" spans="1:34" ht="22.5" customHeight="1" x14ac:dyDescent="0.2">
      <c r="A274" s="396" t="s">
        <v>224</v>
      </c>
      <c r="B274" s="396"/>
      <c r="C274" s="396"/>
      <c r="D274" s="396"/>
      <c r="E274" s="80">
        <f t="shared" si="10"/>
        <v>1</v>
      </c>
      <c r="F274" s="67">
        <v>0</v>
      </c>
      <c r="G274" s="67"/>
      <c r="H274" s="67">
        <v>0</v>
      </c>
      <c r="I274" s="67">
        <v>0</v>
      </c>
      <c r="J274" s="67">
        <v>0</v>
      </c>
      <c r="K274" s="67">
        <v>0</v>
      </c>
      <c r="L274" s="67">
        <v>0</v>
      </c>
      <c r="M274" s="67"/>
      <c r="N274" s="67">
        <v>1</v>
      </c>
      <c r="O274" s="67"/>
      <c r="P274" s="67">
        <v>0</v>
      </c>
      <c r="S274" s="153"/>
      <c r="T274" s="153"/>
      <c r="U274" s="153"/>
      <c r="V274" s="153"/>
      <c r="W274" s="146"/>
      <c r="X274" s="24"/>
      <c r="Y274" s="24"/>
      <c r="Z274" s="24"/>
      <c r="AA274" s="24"/>
      <c r="AB274" s="24"/>
      <c r="AC274" s="24"/>
      <c r="AD274" s="24"/>
      <c r="AE274" s="24"/>
      <c r="AF274" s="24"/>
      <c r="AG274" s="24"/>
      <c r="AH274" s="24"/>
    </row>
    <row r="275" spans="1:34" ht="23.45" customHeight="1" x14ac:dyDescent="0.2">
      <c r="A275" s="348" t="s">
        <v>521</v>
      </c>
      <c r="B275" s="348"/>
      <c r="C275" s="348"/>
      <c r="D275" s="348"/>
      <c r="E275" s="80">
        <f t="shared" si="10"/>
        <v>4</v>
      </c>
      <c r="F275" s="67">
        <f>SUM(F276:F276)</f>
        <v>0</v>
      </c>
      <c r="G275" s="67"/>
      <c r="H275" s="67">
        <f>SUM(H276:H276)</f>
        <v>0</v>
      </c>
      <c r="I275" s="67">
        <f>SUM(I276:I276)</f>
        <v>0</v>
      </c>
      <c r="J275" s="67">
        <f>SUM(J276:J276)</f>
        <v>0</v>
      </c>
      <c r="K275" s="67">
        <f>SUM(K276:K276)</f>
        <v>0</v>
      </c>
      <c r="L275" s="67">
        <f>SUM(L276:L276)</f>
        <v>2</v>
      </c>
      <c r="M275" s="67"/>
      <c r="N275" s="67">
        <f>SUM(N276:N276)</f>
        <v>2</v>
      </c>
      <c r="O275" s="67"/>
      <c r="P275" s="67">
        <f>SUM(P276:P276)</f>
        <v>0</v>
      </c>
      <c r="S275" s="155"/>
      <c r="T275" s="155"/>
      <c r="U275" s="155"/>
      <c r="V275" s="155"/>
      <c r="W275" s="146"/>
      <c r="X275" s="24"/>
      <c r="Y275" s="24"/>
      <c r="Z275" s="24"/>
      <c r="AA275" s="24"/>
      <c r="AB275" s="24"/>
      <c r="AC275" s="24"/>
      <c r="AD275" s="24"/>
      <c r="AE275" s="24"/>
      <c r="AF275" s="24"/>
      <c r="AG275" s="24"/>
      <c r="AH275" s="24"/>
    </row>
    <row r="276" spans="1:34" ht="23.45" customHeight="1" x14ac:dyDescent="0.2">
      <c r="A276" s="383" t="s">
        <v>173</v>
      </c>
      <c r="B276" s="383"/>
      <c r="C276" s="383"/>
      <c r="D276" s="383"/>
      <c r="E276" s="80">
        <f t="shared" si="10"/>
        <v>4</v>
      </c>
      <c r="F276" s="67">
        <v>0</v>
      </c>
      <c r="G276" s="67"/>
      <c r="H276" s="67">
        <v>0</v>
      </c>
      <c r="I276" s="67">
        <v>0</v>
      </c>
      <c r="J276" s="67">
        <v>0</v>
      </c>
      <c r="K276" s="67">
        <v>0</v>
      </c>
      <c r="L276" s="67">
        <v>2</v>
      </c>
      <c r="M276" s="67"/>
      <c r="N276" s="67">
        <v>2</v>
      </c>
      <c r="O276" s="67"/>
      <c r="P276" s="67">
        <v>0</v>
      </c>
      <c r="S276" s="150"/>
      <c r="T276" s="150"/>
      <c r="U276" s="150"/>
      <c r="V276" s="150"/>
      <c r="W276" s="146"/>
      <c r="X276" s="24"/>
      <c r="Y276" s="24"/>
      <c r="Z276" s="24"/>
      <c r="AA276" s="24"/>
      <c r="AB276" s="24"/>
      <c r="AC276" s="24"/>
      <c r="AD276" s="24"/>
      <c r="AE276" s="24"/>
      <c r="AF276" s="24"/>
      <c r="AG276" s="24"/>
      <c r="AH276" s="24"/>
    </row>
    <row r="277" spans="1:34" ht="23.45" customHeight="1" x14ac:dyDescent="0.2">
      <c r="A277" s="348" t="s">
        <v>522</v>
      </c>
      <c r="B277" s="348"/>
      <c r="C277" s="348"/>
      <c r="D277" s="348"/>
      <c r="E277" s="80">
        <f t="shared" si="10"/>
        <v>8</v>
      </c>
      <c r="F277" s="67">
        <f>SUM(F278:F278)</f>
        <v>0</v>
      </c>
      <c r="G277" s="67"/>
      <c r="H277" s="67">
        <f>SUM(H278:H278)</f>
        <v>0</v>
      </c>
      <c r="I277" s="67">
        <f>SUM(I278:I278)</f>
        <v>2</v>
      </c>
      <c r="J277" s="67">
        <f>SUM(J278:J278)</f>
        <v>0</v>
      </c>
      <c r="K277" s="67">
        <f>SUM(K278:K278)</f>
        <v>0</v>
      </c>
      <c r="L277" s="67">
        <f>SUM(L278:L278)</f>
        <v>1</v>
      </c>
      <c r="M277" s="67"/>
      <c r="N277" s="67">
        <f>SUM(N278:N278)</f>
        <v>5</v>
      </c>
      <c r="O277" s="67"/>
      <c r="P277" s="67">
        <f>SUM(P278:P278)</f>
        <v>0</v>
      </c>
      <c r="S277" s="155"/>
      <c r="T277" s="155"/>
      <c r="U277" s="155"/>
      <c r="V277" s="155"/>
      <c r="W277" s="146"/>
      <c r="X277" s="24"/>
      <c r="Y277" s="24"/>
      <c r="Z277" s="24"/>
      <c r="AA277" s="24"/>
      <c r="AB277" s="24"/>
      <c r="AC277" s="24"/>
      <c r="AD277" s="24"/>
      <c r="AE277" s="24"/>
      <c r="AF277" s="24"/>
      <c r="AG277" s="24"/>
      <c r="AH277" s="24"/>
    </row>
    <row r="278" spans="1:34" ht="23.45" customHeight="1" x14ac:dyDescent="0.2">
      <c r="A278" s="383" t="s">
        <v>173</v>
      </c>
      <c r="B278" s="383"/>
      <c r="C278" s="383"/>
      <c r="D278" s="383"/>
      <c r="E278" s="80">
        <f t="shared" si="10"/>
        <v>8</v>
      </c>
      <c r="F278" s="67">
        <v>0</v>
      </c>
      <c r="G278" s="67"/>
      <c r="H278" s="67">
        <v>0</v>
      </c>
      <c r="I278" s="67">
        <v>2</v>
      </c>
      <c r="J278" s="67">
        <v>0</v>
      </c>
      <c r="K278" s="67">
        <v>0</v>
      </c>
      <c r="L278" s="67">
        <v>1</v>
      </c>
      <c r="M278" s="67"/>
      <c r="N278" s="67">
        <v>5</v>
      </c>
      <c r="O278" s="67"/>
      <c r="P278" s="67">
        <v>0</v>
      </c>
      <c r="S278" s="150"/>
      <c r="T278" s="150"/>
      <c r="U278" s="150"/>
      <c r="V278" s="150"/>
      <c r="W278" s="146"/>
      <c r="X278" s="24"/>
      <c r="Y278" s="24"/>
      <c r="Z278" s="24"/>
      <c r="AA278" s="24"/>
      <c r="AB278" s="24"/>
      <c r="AC278" s="24"/>
      <c r="AD278" s="24"/>
      <c r="AE278" s="24"/>
      <c r="AF278" s="24"/>
      <c r="AG278" s="24"/>
      <c r="AH278" s="24"/>
    </row>
    <row r="279" spans="1:34" ht="34.5" customHeight="1" x14ac:dyDescent="0.2">
      <c r="A279" s="347" t="s">
        <v>523</v>
      </c>
      <c r="B279" s="348"/>
      <c r="C279" s="348"/>
      <c r="D279" s="348"/>
      <c r="E279" s="80">
        <f t="shared" si="10"/>
        <v>2</v>
      </c>
      <c r="F279" s="67">
        <f>SUM(F280:F281)</f>
        <v>0</v>
      </c>
      <c r="G279" s="67"/>
      <c r="H279" s="67">
        <f>SUM(H280:H281)</f>
        <v>0</v>
      </c>
      <c r="I279" s="67">
        <f>SUM(I280:I281)</f>
        <v>1</v>
      </c>
      <c r="J279" s="67">
        <f>SUM(J280:J281)</f>
        <v>0</v>
      </c>
      <c r="K279" s="67">
        <f>SUM(K280:K281)</f>
        <v>0</v>
      </c>
      <c r="L279" s="67">
        <f>SUM(L280:L281)</f>
        <v>0</v>
      </c>
      <c r="M279" s="67"/>
      <c r="N279" s="67">
        <f>SUM(N280:N281)</f>
        <v>1</v>
      </c>
      <c r="O279" s="67"/>
      <c r="P279" s="67">
        <f>SUM(P280:P281)</f>
        <v>0</v>
      </c>
      <c r="S279" s="156"/>
      <c r="T279" s="155"/>
      <c r="U279" s="155"/>
      <c r="V279" s="155"/>
      <c r="W279" s="146"/>
      <c r="X279" s="24"/>
      <c r="Y279" s="24"/>
      <c r="Z279" s="24"/>
      <c r="AA279" s="24"/>
      <c r="AB279" s="24"/>
      <c r="AC279" s="24"/>
      <c r="AD279" s="24"/>
      <c r="AE279" s="24"/>
      <c r="AF279" s="24"/>
      <c r="AG279" s="24"/>
      <c r="AH279" s="24"/>
    </row>
    <row r="280" spans="1:34" ht="23.45" customHeight="1" x14ac:dyDescent="0.2">
      <c r="A280" s="383" t="s">
        <v>173</v>
      </c>
      <c r="B280" s="383"/>
      <c r="C280" s="383"/>
      <c r="D280" s="383"/>
      <c r="E280" s="80">
        <f t="shared" si="10"/>
        <v>1</v>
      </c>
      <c r="F280" s="67">
        <v>0</v>
      </c>
      <c r="G280" s="67"/>
      <c r="H280" s="67">
        <v>0</v>
      </c>
      <c r="I280" s="67">
        <v>0</v>
      </c>
      <c r="J280" s="67">
        <v>0</v>
      </c>
      <c r="K280" s="67">
        <v>0</v>
      </c>
      <c r="L280" s="67">
        <v>0</v>
      </c>
      <c r="M280" s="67"/>
      <c r="N280" s="67">
        <v>1</v>
      </c>
      <c r="O280" s="67"/>
      <c r="P280" s="67">
        <v>0</v>
      </c>
      <c r="S280" s="150"/>
      <c r="T280" s="150"/>
      <c r="U280" s="150"/>
      <c r="V280" s="150"/>
      <c r="W280" s="146"/>
      <c r="X280" s="24"/>
      <c r="Y280" s="24"/>
      <c r="Z280" s="24"/>
      <c r="AA280" s="24"/>
      <c r="AB280" s="24"/>
      <c r="AC280" s="24"/>
      <c r="AD280" s="24"/>
      <c r="AE280" s="24"/>
      <c r="AF280" s="24"/>
      <c r="AG280" s="24"/>
      <c r="AH280" s="24"/>
    </row>
    <row r="281" spans="1:34" ht="22.5" customHeight="1" x14ac:dyDescent="0.2">
      <c r="A281" s="396" t="s">
        <v>224</v>
      </c>
      <c r="B281" s="396"/>
      <c r="C281" s="396"/>
      <c r="D281" s="396"/>
      <c r="E281" s="80">
        <f t="shared" si="10"/>
        <v>1</v>
      </c>
      <c r="F281" s="67">
        <v>0</v>
      </c>
      <c r="G281" s="67"/>
      <c r="H281" s="67">
        <v>0</v>
      </c>
      <c r="I281" s="67">
        <v>1</v>
      </c>
      <c r="J281" s="67">
        <v>0</v>
      </c>
      <c r="K281" s="67">
        <v>0</v>
      </c>
      <c r="L281" s="67">
        <v>0</v>
      </c>
      <c r="M281" s="67"/>
      <c r="N281" s="67">
        <v>0</v>
      </c>
      <c r="O281" s="67"/>
      <c r="P281" s="67">
        <v>0</v>
      </c>
      <c r="S281" s="153"/>
      <c r="T281" s="153"/>
      <c r="U281" s="153"/>
      <c r="V281" s="153"/>
      <c r="W281" s="146"/>
      <c r="X281" s="24"/>
      <c r="Y281" s="24"/>
      <c r="Z281" s="24"/>
      <c r="AA281" s="24"/>
      <c r="AB281" s="24"/>
      <c r="AC281" s="24"/>
      <c r="AD281" s="24"/>
      <c r="AE281" s="24"/>
      <c r="AF281" s="24"/>
      <c r="AG281" s="24"/>
      <c r="AH281" s="24"/>
    </row>
    <row r="282" spans="1:34" ht="23.45" customHeight="1" x14ac:dyDescent="0.2">
      <c r="A282" s="348" t="s">
        <v>524</v>
      </c>
      <c r="B282" s="348"/>
      <c r="C282" s="348"/>
      <c r="D282" s="348"/>
      <c r="E282" s="80">
        <f t="shared" si="10"/>
        <v>5</v>
      </c>
      <c r="F282" s="67">
        <f>SUM(F283:F284)</f>
        <v>0</v>
      </c>
      <c r="G282" s="67"/>
      <c r="H282" s="67">
        <f>SUM(H283:H284)</f>
        <v>0</v>
      </c>
      <c r="I282" s="67">
        <f>SUM(I283:I284)</f>
        <v>0</v>
      </c>
      <c r="J282" s="67">
        <f>SUM(J283:J284)</f>
        <v>0</v>
      </c>
      <c r="K282" s="67">
        <f>SUM(K283:K284)</f>
        <v>0</v>
      </c>
      <c r="L282" s="67">
        <f>SUM(L283:L284)</f>
        <v>2</v>
      </c>
      <c r="M282" s="67"/>
      <c r="N282" s="67">
        <f>SUM(N283:N284)</f>
        <v>3</v>
      </c>
      <c r="O282" s="67"/>
      <c r="P282" s="67">
        <f>SUM(P283:P284)</f>
        <v>0</v>
      </c>
      <c r="S282" s="155"/>
      <c r="T282" s="155"/>
      <c r="U282" s="155"/>
      <c r="V282" s="155"/>
      <c r="W282" s="146"/>
      <c r="X282" s="24"/>
      <c r="Y282" s="24"/>
      <c r="Z282" s="24"/>
      <c r="AA282" s="24"/>
      <c r="AB282" s="24"/>
      <c r="AC282" s="24"/>
      <c r="AD282" s="24"/>
      <c r="AE282" s="24"/>
      <c r="AF282" s="24"/>
      <c r="AG282" s="24"/>
      <c r="AH282" s="24"/>
    </row>
    <row r="283" spans="1:34" ht="23.45" customHeight="1" x14ac:dyDescent="0.2">
      <c r="A283" s="383" t="s">
        <v>173</v>
      </c>
      <c r="B283" s="383"/>
      <c r="C283" s="383"/>
      <c r="D283" s="383"/>
      <c r="E283" s="80">
        <f t="shared" si="10"/>
        <v>4</v>
      </c>
      <c r="F283" s="67">
        <v>0</v>
      </c>
      <c r="G283" s="67"/>
      <c r="H283" s="67">
        <v>0</v>
      </c>
      <c r="I283" s="67">
        <v>0</v>
      </c>
      <c r="J283" s="67">
        <v>0</v>
      </c>
      <c r="K283" s="67">
        <v>0</v>
      </c>
      <c r="L283" s="67">
        <v>2</v>
      </c>
      <c r="M283" s="67"/>
      <c r="N283" s="67">
        <v>2</v>
      </c>
      <c r="O283" s="67"/>
      <c r="P283" s="67">
        <v>0</v>
      </c>
      <c r="S283" s="150"/>
      <c r="T283" s="150"/>
      <c r="U283" s="150"/>
      <c r="V283" s="150"/>
      <c r="W283" s="146"/>
      <c r="X283" s="24"/>
      <c r="Y283" s="24"/>
      <c r="Z283" s="24"/>
      <c r="AA283" s="24"/>
      <c r="AB283" s="24"/>
      <c r="AC283" s="24"/>
      <c r="AD283" s="24"/>
      <c r="AE283" s="24"/>
      <c r="AF283" s="24"/>
      <c r="AG283" s="24"/>
      <c r="AH283" s="24"/>
    </row>
    <row r="284" spans="1:34" ht="22.5" customHeight="1" x14ac:dyDescent="0.2">
      <c r="A284" s="396" t="s">
        <v>224</v>
      </c>
      <c r="B284" s="396"/>
      <c r="C284" s="396"/>
      <c r="D284" s="396"/>
      <c r="E284" s="80">
        <f t="shared" si="10"/>
        <v>1</v>
      </c>
      <c r="F284" s="67">
        <v>0</v>
      </c>
      <c r="G284" s="67"/>
      <c r="H284" s="67">
        <v>0</v>
      </c>
      <c r="I284" s="67">
        <v>0</v>
      </c>
      <c r="J284" s="67">
        <v>0</v>
      </c>
      <c r="K284" s="67">
        <v>0</v>
      </c>
      <c r="L284" s="67">
        <v>0</v>
      </c>
      <c r="M284" s="67"/>
      <c r="N284" s="67">
        <v>1</v>
      </c>
      <c r="O284" s="67"/>
      <c r="P284" s="67">
        <v>0</v>
      </c>
      <c r="S284" s="153"/>
      <c r="T284" s="153"/>
      <c r="U284" s="153"/>
      <c r="V284" s="153"/>
      <c r="W284" s="146"/>
      <c r="X284" s="24"/>
      <c r="Y284" s="24"/>
      <c r="Z284" s="24"/>
      <c r="AA284" s="24"/>
      <c r="AB284" s="24"/>
      <c r="AC284" s="24"/>
      <c r="AD284" s="24"/>
      <c r="AE284" s="24"/>
      <c r="AF284" s="24"/>
      <c r="AG284" s="24"/>
      <c r="AH284" s="24"/>
    </row>
    <row r="285" spans="1:34" ht="23.45" customHeight="1" x14ac:dyDescent="0.2">
      <c r="A285" s="348" t="s">
        <v>525</v>
      </c>
      <c r="B285" s="348"/>
      <c r="C285" s="348"/>
      <c r="D285" s="348"/>
      <c r="E285" s="80">
        <f t="shared" si="10"/>
        <v>2</v>
      </c>
      <c r="F285" s="67">
        <f>SUM(F286:F286)</f>
        <v>0</v>
      </c>
      <c r="G285" s="67"/>
      <c r="H285" s="67">
        <f>SUM(H286:H286)</f>
        <v>0</v>
      </c>
      <c r="I285" s="67">
        <f>SUM(I286:I286)</f>
        <v>0</v>
      </c>
      <c r="J285" s="67">
        <f>SUM(J286:J286)</f>
        <v>0</v>
      </c>
      <c r="K285" s="67">
        <f>SUM(K286:K286)</f>
        <v>0</v>
      </c>
      <c r="L285" s="67">
        <f>SUM(L286:L286)</f>
        <v>1</v>
      </c>
      <c r="M285" s="67"/>
      <c r="N285" s="67">
        <f>SUM(N286:N286)</f>
        <v>1</v>
      </c>
      <c r="O285" s="67"/>
      <c r="P285" s="67">
        <f>SUM(P286:P286)</f>
        <v>0</v>
      </c>
      <c r="S285" s="155"/>
      <c r="T285" s="155"/>
      <c r="U285" s="155"/>
      <c r="V285" s="155"/>
      <c r="W285" s="146"/>
      <c r="X285" s="24"/>
      <c r="Y285" s="24"/>
      <c r="Z285" s="24"/>
      <c r="AA285" s="24"/>
      <c r="AB285" s="24"/>
      <c r="AC285" s="24"/>
      <c r="AD285" s="24"/>
      <c r="AE285" s="24"/>
      <c r="AF285" s="24"/>
      <c r="AG285" s="24"/>
      <c r="AH285" s="24"/>
    </row>
    <row r="286" spans="1:34" ht="23.45" customHeight="1" x14ac:dyDescent="0.2">
      <c r="A286" s="383" t="s">
        <v>173</v>
      </c>
      <c r="B286" s="383"/>
      <c r="C286" s="383"/>
      <c r="D286" s="383"/>
      <c r="E286" s="80">
        <f t="shared" si="10"/>
        <v>2</v>
      </c>
      <c r="F286" s="67">
        <v>0</v>
      </c>
      <c r="G286" s="67"/>
      <c r="H286" s="67">
        <v>0</v>
      </c>
      <c r="I286" s="67">
        <v>0</v>
      </c>
      <c r="J286" s="67">
        <v>0</v>
      </c>
      <c r="K286" s="67">
        <v>0</v>
      </c>
      <c r="L286" s="67">
        <v>1</v>
      </c>
      <c r="M286" s="67"/>
      <c r="N286" s="67">
        <v>1</v>
      </c>
      <c r="O286" s="67"/>
      <c r="P286" s="67">
        <v>0</v>
      </c>
      <c r="S286" s="150"/>
      <c r="T286" s="150"/>
      <c r="U286" s="150"/>
      <c r="V286" s="150"/>
      <c r="W286" s="146"/>
      <c r="X286" s="24"/>
      <c r="Y286" s="24"/>
      <c r="Z286" s="24"/>
      <c r="AA286" s="24"/>
      <c r="AB286" s="24"/>
      <c r="AC286" s="24"/>
      <c r="AD286" s="24"/>
      <c r="AE286" s="24"/>
      <c r="AF286" s="24"/>
      <c r="AG286" s="24"/>
      <c r="AH286" s="24"/>
    </row>
    <row r="287" spans="1:34" ht="23.45" customHeight="1" x14ac:dyDescent="0.2">
      <c r="A287" s="348" t="s">
        <v>526</v>
      </c>
      <c r="B287" s="348"/>
      <c r="C287" s="348"/>
      <c r="D287" s="348"/>
      <c r="E287" s="80">
        <f t="shared" si="10"/>
        <v>5</v>
      </c>
      <c r="F287" s="67">
        <f>SUM(F288:F289)</f>
        <v>1</v>
      </c>
      <c r="G287" s="67"/>
      <c r="H287" s="67">
        <f>SUM(H288:H289)</f>
        <v>1</v>
      </c>
      <c r="I287" s="67">
        <f>SUM(I288:I289)</f>
        <v>1</v>
      </c>
      <c r="J287" s="67">
        <f>SUM(J288:J289)</f>
        <v>0</v>
      </c>
      <c r="K287" s="67">
        <f>SUM(K288:K289)</f>
        <v>0</v>
      </c>
      <c r="L287" s="67">
        <f>SUM(L288:L289)</f>
        <v>0</v>
      </c>
      <c r="M287" s="67"/>
      <c r="N287" s="67">
        <f>SUM(N288:N289)</f>
        <v>2</v>
      </c>
      <c r="O287" s="67"/>
      <c r="P287" s="67">
        <f>SUM(P288:P289)</f>
        <v>0</v>
      </c>
      <c r="S287" s="155"/>
      <c r="T287" s="155"/>
      <c r="U287" s="155"/>
      <c r="V287" s="155"/>
      <c r="W287" s="146"/>
      <c r="X287" s="24"/>
      <c r="Y287" s="24"/>
      <c r="Z287" s="24"/>
      <c r="AA287" s="24"/>
      <c r="AB287" s="24"/>
      <c r="AC287" s="24"/>
      <c r="AD287" s="24"/>
      <c r="AE287" s="24"/>
      <c r="AF287" s="24"/>
      <c r="AG287" s="24"/>
      <c r="AH287" s="24"/>
    </row>
    <row r="288" spans="1:34" ht="23.45" customHeight="1" x14ac:dyDescent="0.2">
      <c r="A288" s="383" t="s">
        <v>173</v>
      </c>
      <c r="B288" s="383"/>
      <c r="C288" s="383"/>
      <c r="D288" s="383"/>
      <c r="E288" s="80">
        <f t="shared" si="10"/>
        <v>3</v>
      </c>
      <c r="F288" s="67">
        <v>1</v>
      </c>
      <c r="G288" s="67"/>
      <c r="H288" s="67">
        <v>1</v>
      </c>
      <c r="I288" s="67">
        <v>0</v>
      </c>
      <c r="J288" s="67">
        <v>0</v>
      </c>
      <c r="K288" s="67">
        <v>0</v>
      </c>
      <c r="L288" s="67">
        <v>0</v>
      </c>
      <c r="M288" s="67"/>
      <c r="N288" s="67">
        <v>1</v>
      </c>
      <c r="O288" s="67"/>
      <c r="P288" s="67">
        <v>0</v>
      </c>
      <c r="S288" s="150"/>
      <c r="T288" s="150"/>
      <c r="U288" s="150"/>
      <c r="V288" s="150"/>
      <c r="W288" s="146"/>
      <c r="X288" s="24"/>
      <c r="Y288" s="24"/>
      <c r="Z288" s="24"/>
      <c r="AA288" s="24"/>
      <c r="AB288" s="24"/>
      <c r="AC288" s="24"/>
      <c r="AD288" s="24"/>
      <c r="AE288" s="24"/>
      <c r="AF288" s="24"/>
      <c r="AG288" s="24"/>
      <c r="AH288" s="24"/>
    </row>
    <row r="289" spans="1:34" ht="22.5" customHeight="1" x14ac:dyDescent="0.2">
      <c r="A289" s="396" t="s">
        <v>224</v>
      </c>
      <c r="B289" s="396"/>
      <c r="C289" s="396"/>
      <c r="D289" s="396"/>
      <c r="E289" s="80">
        <f t="shared" si="10"/>
        <v>2</v>
      </c>
      <c r="F289" s="67">
        <v>0</v>
      </c>
      <c r="G289" s="67"/>
      <c r="H289" s="67">
        <v>0</v>
      </c>
      <c r="I289" s="67">
        <v>1</v>
      </c>
      <c r="J289" s="67">
        <v>0</v>
      </c>
      <c r="K289" s="67">
        <v>0</v>
      </c>
      <c r="L289" s="67">
        <v>0</v>
      </c>
      <c r="M289" s="67"/>
      <c r="N289" s="67">
        <v>1</v>
      </c>
      <c r="O289" s="67"/>
      <c r="P289" s="67">
        <v>0</v>
      </c>
      <c r="S289" s="153"/>
      <c r="T289" s="153"/>
      <c r="U289" s="153"/>
      <c r="V289" s="153"/>
      <c r="W289" s="146"/>
      <c r="X289" s="24"/>
      <c r="Y289" s="24"/>
      <c r="Z289" s="24"/>
      <c r="AA289" s="24"/>
      <c r="AB289" s="24"/>
      <c r="AC289" s="24"/>
      <c r="AD289" s="24"/>
      <c r="AE289" s="24"/>
      <c r="AF289" s="24"/>
      <c r="AG289" s="24"/>
      <c r="AH289" s="24"/>
    </row>
    <row r="290" spans="1:34" ht="23.45" customHeight="1" x14ac:dyDescent="0.2">
      <c r="A290" s="348" t="s">
        <v>527</v>
      </c>
      <c r="B290" s="348"/>
      <c r="C290" s="348"/>
      <c r="D290" s="348"/>
      <c r="E290" s="80">
        <f t="shared" si="10"/>
        <v>7</v>
      </c>
      <c r="F290" s="67">
        <f>SUM(F291:F291)</f>
        <v>0</v>
      </c>
      <c r="G290" s="67"/>
      <c r="H290" s="67">
        <f>SUM(H291:H291)</f>
        <v>1</v>
      </c>
      <c r="I290" s="67">
        <f>SUM(I291:I291)</f>
        <v>0</v>
      </c>
      <c r="J290" s="67">
        <f>SUM(J291:J291)</f>
        <v>0</v>
      </c>
      <c r="K290" s="67">
        <f>SUM(K291:K291)</f>
        <v>0</v>
      </c>
      <c r="L290" s="67">
        <f>SUM(L291:L291)</f>
        <v>2</v>
      </c>
      <c r="M290" s="67"/>
      <c r="N290" s="67">
        <f>SUM(N291:N291)</f>
        <v>4</v>
      </c>
      <c r="O290" s="67"/>
      <c r="P290" s="67">
        <f>SUM(P291:P291)</f>
        <v>0</v>
      </c>
      <c r="S290" s="155"/>
      <c r="T290" s="155"/>
      <c r="U290" s="155"/>
      <c r="V290" s="155"/>
      <c r="W290" s="146"/>
      <c r="X290" s="24"/>
      <c r="Y290" s="24"/>
      <c r="Z290" s="24"/>
      <c r="AA290" s="24"/>
      <c r="AB290" s="24"/>
      <c r="AC290" s="24"/>
      <c r="AD290" s="24"/>
      <c r="AE290" s="24"/>
      <c r="AF290" s="24"/>
      <c r="AG290" s="24"/>
      <c r="AH290" s="24"/>
    </row>
    <row r="291" spans="1:34" ht="23.45" customHeight="1" x14ac:dyDescent="0.2">
      <c r="A291" s="383" t="s">
        <v>173</v>
      </c>
      <c r="B291" s="383"/>
      <c r="C291" s="383"/>
      <c r="D291" s="383"/>
      <c r="E291" s="80">
        <f t="shared" si="10"/>
        <v>7</v>
      </c>
      <c r="F291" s="67">
        <v>0</v>
      </c>
      <c r="G291" s="67"/>
      <c r="H291" s="67">
        <v>1</v>
      </c>
      <c r="I291" s="67">
        <v>0</v>
      </c>
      <c r="J291" s="67">
        <v>0</v>
      </c>
      <c r="K291" s="67">
        <v>0</v>
      </c>
      <c r="L291" s="67">
        <v>2</v>
      </c>
      <c r="M291" s="67"/>
      <c r="N291" s="67">
        <v>4</v>
      </c>
      <c r="O291" s="67"/>
      <c r="P291" s="67">
        <v>0</v>
      </c>
      <c r="S291" s="150"/>
      <c r="T291" s="150"/>
      <c r="U291" s="150"/>
      <c r="V291" s="150"/>
      <c r="W291" s="146"/>
      <c r="X291" s="24"/>
      <c r="Y291" s="24"/>
      <c r="Z291" s="24"/>
      <c r="AA291" s="24"/>
      <c r="AB291" s="24"/>
      <c r="AC291" s="24"/>
      <c r="AD291" s="24"/>
      <c r="AE291" s="24"/>
      <c r="AF291" s="24"/>
      <c r="AG291" s="24"/>
      <c r="AH291" s="24"/>
    </row>
    <row r="292" spans="1:34" ht="23.45" customHeight="1" x14ac:dyDescent="0.2">
      <c r="A292" s="348" t="s">
        <v>528</v>
      </c>
      <c r="B292" s="348"/>
      <c r="C292" s="348"/>
      <c r="D292" s="348"/>
      <c r="E292" s="80">
        <f t="shared" ref="E292:E318" si="11">SUM(F292:P292)</f>
        <v>10</v>
      </c>
      <c r="F292" s="67">
        <f>SUM(F293:F293)</f>
        <v>1</v>
      </c>
      <c r="G292" s="67"/>
      <c r="H292" s="67">
        <f>SUM(H293:H293)</f>
        <v>1</v>
      </c>
      <c r="I292" s="67">
        <f>SUM(I293:I293)</f>
        <v>2</v>
      </c>
      <c r="J292" s="67">
        <f>SUM(J293:J293)</f>
        <v>0</v>
      </c>
      <c r="K292" s="67">
        <f>SUM(K293:K293)</f>
        <v>0</v>
      </c>
      <c r="L292" s="67">
        <f>SUM(L293:L293)</f>
        <v>2</v>
      </c>
      <c r="M292" s="67"/>
      <c r="N292" s="67">
        <f>SUM(N293:N293)</f>
        <v>4</v>
      </c>
      <c r="O292" s="67"/>
      <c r="P292" s="67">
        <f>SUM(P293:P293)</f>
        <v>0</v>
      </c>
      <c r="S292" s="155"/>
      <c r="T292" s="155"/>
      <c r="U292" s="155"/>
      <c r="V292" s="155"/>
      <c r="W292" s="146"/>
      <c r="X292" s="24"/>
      <c r="Y292" s="24"/>
      <c r="Z292" s="24"/>
      <c r="AA292" s="24"/>
      <c r="AB292" s="24"/>
      <c r="AC292" s="24"/>
      <c r="AD292" s="24"/>
      <c r="AE292" s="24"/>
      <c r="AF292" s="24"/>
      <c r="AG292" s="24"/>
      <c r="AH292" s="24"/>
    </row>
    <row r="293" spans="1:34" ht="23.45" customHeight="1" x14ac:dyDescent="0.2">
      <c r="A293" s="383" t="s">
        <v>173</v>
      </c>
      <c r="B293" s="383"/>
      <c r="C293" s="383"/>
      <c r="D293" s="383"/>
      <c r="E293" s="80">
        <f t="shared" si="11"/>
        <v>10</v>
      </c>
      <c r="F293" s="67">
        <v>1</v>
      </c>
      <c r="G293" s="67"/>
      <c r="H293" s="67">
        <v>1</v>
      </c>
      <c r="I293" s="67">
        <v>2</v>
      </c>
      <c r="J293" s="67">
        <v>0</v>
      </c>
      <c r="K293" s="67">
        <v>0</v>
      </c>
      <c r="L293" s="67">
        <v>2</v>
      </c>
      <c r="M293" s="67"/>
      <c r="N293" s="67">
        <v>4</v>
      </c>
      <c r="O293" s="67"/>
      <c r="P293" s="67">
        <v>0</v>
      </c>
      <c r="S293" s="150"/>
      <c r="T293" s="150"/>
      <c r="U293" s="150"/>
      <c r="V293" s="150"/>
      <c r="W293" s="146"/>
      <c r="X293" s="24"/>
      <c r="Y293" s="24"/>
      <c r="Z293" s="24"/>
      <c r="AA293" s="24"/>
      <c r="AB293" s="24"/>
      <c r="AC293" s="24"/>
      <c r="AD293" s="24"/>
      <c r="AE293" s="24"/>
      <c r="AF293" s="24"/>
      <c r="AG293" s="24"/>
      <c r="AH293" s="24"/>
    </row>
    <row r="294" spans="1:34" ht="23.45" customHeight="1" x14ac:dyDescent="0.2">
      <c r="A294" s="348" t="s">
        <v>529</v>
      </c>
      <c r="B294" s="348"/>
      <c r="C294" s="348"/>
      <c r="D294" s="348"/>
      <c r="E294" s="80">
        <f t="shared" si="11"/>
        <v>2</v>
      </c>
      <c r="F294" s="67">
        <f>SUM(F295:F296)</f>
        <v>0</v>
      </c>
      <c r="G294" s="67"/>
      <c r="H294" s="67">
        <f>SUM(H295:H296)</f>
        <v>0</v>
      </c>
      <c r="I294" s="67">
        <f>SUM(I295:I296)</f>
        <v>0</v>
      </c>
      <c r="J294" s="67">
        <f>SUM(J295:J296)</f>
        <v>0</v>
      </c>
      <c r="K294" s="67">
        <f>SUM(K295:K296)</f>
        <v>0</v>
      </c>
      <c r="L294" s="67">
        <f>SUM(L295:L296)</f>
        <v>0</v>
      </c>
      <c r="M294" s="67"/>
      <c r="N294" s="67">
        <f>SUM(N295:N296)</f>
        <v>2</v>
      </c>
      <c r="O294" s="67"/>
      <c r="P294" s="67">
        <f>SUM(P295:P296)</f>
        <v>0</v>
      </c>
      <c r="S294" s="155"/>
      <c r="T294" s="155"/>
      <c r="U294" s="155"/>
      <c r="V294" s="155"/>
      <c r="W294" s="146"/>
      <c r="X294" s="24"/>
      <c r="Y294" s="24"/>
      <c r="Z294" s="24"/>
      <c r="AA294" s="24"/>
      <c r="AB294" s="24"/>
      <c r="AC294" s="24"/>
      <c r="AD294" s="24"/>
      <c r="AE294" s="24"/>
      <c r="AF294" s="24"/>
      <c r="AG294" s="24"/>
      <c r="AH294" s="24"/>
    </row>
    <row r="295" spans="1:34" ht="23.45" customHeight="1" x14ac:dyDescent="0.2">
      <c r="A295" s="383" t="s">
        <v>173</v>
      </c>
      <c r="B295" s="383"/>
      <c r="C295" s="383"/>
      <c r="D295" s="383"/>
      <c r="E295" s="80">
        <f t="shared" si="11"/>
        <v>1</v>
      </c>
      <c r="F295" s="67">
        <v>0</v>
      </c>
      <c r="G295" s="67"/>
      <c r="H295" s="67">
        <v>0</v>
      </c>
      <c r="I295" s="67">
        <v>0</v>
      </c>
      <c r="J295" s="67">
        <v>0</v>
      </c>
      <c r="K295" s="67">
        <v>0</v>
      </c>
      <c r="L295" s="67">
        <v>0</v>
      </c>
      <c r="M295" s="67"/>
      <c r="N295" s="67">
        <v>1</v>
      </c>
      <c r="O295" s="67"/>
      <c r="P295" s="67">
        <v>0</v>
      </c>
      <c r="S295" s="150"/>
      <c r="T295" s="150"/>
      <c r="U295" s="150"/>
      <c r="V295" s="150"/>
      <c r="W295" s="146"/>
      <c r="X295" s="24"/>
      <c r="Y295" s="24"/>
      <c r="Z295" s="24"/>
      <c r="AA295" s="24"/>
      <c r="AB295" s="24"/>
      <c r="AC295" s="24"/>
      <c r="AD295" s="24"/>
      <c r="AE295" s="24"/>
      <c r="AF295" s="24"/>
      <c r="AG295" s="24"/>
      <c r="AH295" s="24"/>
    </row>
    <row r="296" spans="1:34" ht="22.5" customHeight="1" x14ac:dyDescent="0.2">
      <c r="A296" s="396" t="s">
        <v>224</v>
      </c>
      <c r="B296" s="396"/>
      <c r="C296" s="396"/>
      <c r="D296" s="396"/>
      <c r="E296" s="80">
        <f t="shared" si="11"/>
        <v>1</v>
      </c>
      <c r="F296" s="67">
        <v>0</v>
      </c>
      <c r="G296" s="67"/>
      <c r="H296" s="67">
        <v>0</v>
      </c>
      <c r="I296" s="67">
        <v>0</v>
      </c>
      <c r="J296" s="67">
        <v>0</v>
      </c>
      <c r="K296" s="67">
        <v>0</v>
      </c>
      <c r="L296" s="67">
        <v>0</v>
      </c>
      <c r="M296" s="67"/>
      <c r="N296" s="67">
        <v>1</v>
      </c>
      <c r="O296" s="67"/>
      <c r="P296" s="67">
        <v>0</v>
      </c>
      <c r="S296" s="153"/>
      <c r="T296" s="153"/>
      <c r="U296" s="153"/>
      <c r="V296" s="153"/>
      <c r="W296" s="146"/>
      <c r="X296" s="24"/>
      <c r="Y296" s="24"/>
      <c r="Z296" s="24"/>
      <c r="AA296" s="24"/>
      <c r="AB296" s="24"/>
      <c r="AC296" s="24"/>
      <c r="AD296" s="24"/>
      <c r="AE296" s="24"/>
      <c r="AF296" s="24"/>
      <c r="AG296" s="24"/>
      <c r="AH296" s="24"/>
    </row>
    <row r="297" spans="1:34" ht="23.45" customHeight="1" x14ac:dyDescent="0.2">
      <c r="A297" s="348" t="s">
        <v>530</v>
      </c>
      <c r="B297" s="348"/>
      <c r="C297" s="348"/>
      <c r="D297" s="348"/>
      <c r="E297" s="80">
        <f t="shared" si="11"/>
        <v>7</v>
      </c>
      <c r="F297" s="67">
        <f>SUM(F298:F299)</f>
        <v>1</v>
      </c>
      <c r="G297" s="67"/>
      <c r="H297" s="67">
        <f>SUM(H298:H299)</f>
        <v>0</v>
      </c>
      <c r="I297" s="67">
        <f>SUM(I298:I299)</f>
        <v>0</v>
      </c>
      <c r="J297" s="67">
        <f>SUM(J298:J299)</f>
        <v>0</v>
      </c>
      <c r="K297" s="67">
        <f>SUM(K298:K299)</f>
        <v>0</v>
      </c>
      <c r="L297" s="67">
        <f>SUM(L298:L299)</f>
        <v>3</v>
      </c>
      <c r="M297" s="67"/>
      <c r="N297" s="67">
        <f>SUM(N298:N299)</f>
        <v>3</v>
      </c>
      <c r="O297" s="67"/>
      <c r="P297" s="67">
        <f>SUM(P298:P299)</f>
        <v>0</v>
      </c>
      <c r="S297" s="155"/>
      <c r="T297" s="155"/>
      <c r="U297" s="155"/>
      <c r="V297" s="155"/>
      <c r="W297" s="146"/>
      <c r="X297" s="24"/>
      <c r="Y297" s="24"/>
      <c r="Z297" s="24"/>
      <c r="AA297" s="24"/>
      <c r="AB297" s="24"/>
      <c r="AC297" s="24"/>
      <c r="AD297" s="24"/>
      <c r="AE297" s="24"/>
      <c r="AF297" s="24"/>
      <c r="AG297" s="24"/>
      <c r="AH297" s="24"/>
    </row>
    <row r="298" spans="1:34" ht="23.45" customHeight="1" x14ac:dyDescent="0.2">
      <c r="A298" s="383" t="s">
        <v>173</v>
      </c>
      <c r="B298" s="383"/>
      <c r="C298" s="383"/>
      <c r="D298" s="383"/>
      <c r="E298" s="80">
        <f t="shared" si="11"/>
        <v>6</v>
      </c>
      <c r="F298" s="67">
        <v>0</v>
      </c>
      <c r="G298" s="67"/>
      <c r="H298" s="67">
        <v>0</v>
      </c>
      <c r="I298" s="67">
        <v>0</v>
      </c>
      <c r="J298" s="67">
        <v>0</v>
      </c>
      <c r="K298" s="67">
        <v>0</v>
      </c>
      <c r="L298" s="67">
        <v>3</v>
      </c>
      <c r="M298" s="67"/>
      <c r="N298" s="67">
        <v>3</v>
      </c>
      <c r="O298" s="67"/>
      <c r="P298" s="67">
        <v>0</v>
      </c>
      <c r="S298" s="150"/>
      <c r="T298" s="150"/>
      <c r="U298" s="150"/>
      <c r="V298" s="150"/>
      <c r="W298" s="146"/>
      <c r="X298" s="24"/>
      <c r="Y298" s="24"/>
      <c r="Z298" s="24"/>
      <c r="AA298" s="24"/>
      <c r="AB298" s="24"/>
      <c r="AC298" s="24"/>
      <c r="AD298" s="24"/>
      <c r="AE298" s="24"/>
      <c r="AF298" s="24"/>
      <c r="AG298" s="24"/>
      <c r="AH298" s="24"/>
    </row>
    <row r="299" spans="1:34" ht="22.5" customHeight="1" x14ac:dyDescent="0.2">
      <c r="A299" s="396" t="s">
        <v>224</v>
      </c>
      <c r="B299" s="396"/>
      <c r="C299" s="396"/>
      <c r="D299" s="396"/>
      <c r="E299" s="80">
        <f t="shared" si="11"/>
        <v>1</v>
      </c>
      <c r="F299" s="67">
        <v>1</v>
      </c>
      <c r="G299" s="67"/>
      <c r="H299" s="67">
        <v>0</v>
      </c>
      <c r="I299" s="67">
        <v>0</v>
      </c>
      <c r="J299" s="67">
        <v>0</v>
      </c>
      <c r="K299" s="67">
        <v>0</v>
      </c>
      <c r="L299" s="67">
        <v>0</v>
      </c>
      <c r="M299" s="67"/>
      <c r="N299" s="67">
        <v>0</v>
      </c>
      <c r="O299" s="67"/>
      <c r="P299" s="67">
        <v>0</v>
      </c>
      <c r="S299" s="153"/>
      <c r="T299" s="153"/>
      <c r="U299" s="153"/>
      <c r="V299" s="153"/>
      <c r="W299" s="146"/>
      <c r="X299" s="24"/>
      <c r="Y299" s="24"/>
      <c r="Z299" s="24"/>
      <c r="AA299" s="24"/>
      <c r="AB299" s="24"/>
      <c r="AC299" s="24"/>
      <c r="AD299" s="24"/>
      <c r="AE299" s="24"/>
      <c r="AF299" s="24"/>
      <c r="AG299" s="24"/>
      <c r="AH299" s="24"/>
    </row>
    <row r="300" spans="1:34" ht="23.45" customHeight="1" x14ac:dyDescent="0.2">
      <c r="A300" s="348" t="s">
        <v>531</v>
      </c>
      <c r="B300" s="348"/>
      <c r="C300" s="348"/>
      <c r="D300" s="348"/>
      <c r="E300" s="80">
        <f t="shared" si="11"/>
        <v>11</v>
      </c>
      <c r="F300" s="67">
        <f>SUM(F301:F303)</f>
        <v>3</v>
      </c>
      <c r="G300" s="67"/>
      <c r="H300" s="67">
        <f>SUM(H301:H303)</f>
        <v>2</v>
      </c>
      <c r="I300" s="67">
        <f>SUM(I301:I303)</f>
        <v>0</v>
      </c>
      <c r="J300" s="67">
        <f>SUM(J301:J303)</f>
        <v>0</v>
      </c>
      <c r="K300" s="67">
        <f>SUM(K301:K303)</f>
        <v>0</v>
      </c>
      <c r="L300" s="67">
        <f>SUM(L301:L303)</f>
        <v>2</v>
      </c>
      <c r="M300" s="67"/>
      <c r="N300" s="67">
        <f>SUM(N301:N303)</f>
        <v>4</v>
      </c>
      <c r="O300" s="67"/>
      <c r="P300" s="67">
        <f>SUM(P301:P303)</f>
        <v>0</v>
      </c>
      <c r="S300" s="155"/>
      <c r="T300" s="155"/>
      <c r="U300" s="155"/>
      <c r="V300" s="155"/>
      <c r="W300" s="146"/>
      <c r="X300" s="24"/>
      <c r="Y300" s="24"/>
      <c r="Z300" s="24"/>
      <c r="AA300" s="24"/>
      <c r="AB300" s="24"/>
      <c r="AC300" s="24"/>
      <c r="AD300" s="24"/>
      <c r="AE300" s="24"/>
      <c r="AF300" s="24"/>
      <c r="AG300" s="24"/>
      <c r="AH300" s="24"/>
    </row>
    <row r="301" spans="1:34" ht="23.45" customHeight="1" x14ac:dyDescent="0.2">
      <c r="A301" s="383" t="s">
        <v>173</v>
      </c>
      <c r="B301" s="383"/>
      <c r="C301" s="383"/>
      <c r="D301" s="383"/>
      <c r="E301" s="80">
        <f t="shared" si="11"/>
        <v>8</v>
      </c>
      <c r="F301" s="67">
        <v>2</v>
      </c>
      <c r="G301" s="67"/>
      <c r="H301" s="67">
        <v>1</v>
      </c>
      <c r="I301" s="67">
        <v>0</v>
      </c>
      <c r="J301" s="67">
        <v>0</v>
      </c>
      <c r="K301" s="67">
        <v>0</v>
      </c>
      <c r="L301" s="67">
        <v>2</v>
      </c>
      <c r="M301" s="67"/>
      <c r="N301" s="67">
        <v>3</v>
      </c>
      <c r="O301" s="67"/>
      <c r="P301" s="67">
        <v>0</v>
      </c>
      <c r="S301" s="150"/>
      <c r="T301" s="150"/>
      <c r="U301" s="150"/>
      <c r="V301" s="150"/>
      <c r="W301" s="146"/>
      <c r="X301" s="24"/>
      <c r="Y301" s="24"/>
      <c r="Z301" s="24"/>
      <c r="AA301" s="24"/>
      <c r="AB301" s="24"/>
      <c r="AC301" s="24"/>
      <c r="AD301" s="24"/>
      <c r="AE301" s="24"/>
      <c r="AF301" s="24"/>
      <c r="AG301" s="24"/>
      <c r="AH301" s="24"/>
    </row>
    <row r="302" spans="1:34" ht="22.5" customHeight="1" x14ac:dyDescent="0.2">
      <c r="A302" s="396" t="s">
        <v>224</v>
      </c>
      <c r="B302" s="396"/>
      <c r="C302" s="396"/>
      <c r="D302" s="396"/>
      <c r="E302" s="80">
        <f t="shared" si="11"/>
        <v>2</v>
      </c>
      <c r="F302" s="67">
        <v>1</v>
      </c>
      <c r="G302" s="67"/>
      <c r="H302" s="67">
        <v>1</v>
      </c>
      <c r="I302" s="67">
        <v>0</v>
      </c>
      <c r="J302" s="67">
        <v>0</v>
      </c>
      <c r="K302" s="67">
        <v>0</v>
      </c>
      <c r="L302" s="67">
        <v>0</v>
      </c>
      <c r="M302" s="67"/>
      <c r="N302" s="67">
        <v>0</v>
      </c>
      <c r="O302" s="67"/>
      <c r="P302" s="67">
        <v>0</v>
      </c>
      <c r="S302" s="153"/>
      <c r="T302" s="153"/>
      <c r="U302" s="153"/>
      <c r="V302" s="153"/>
      <c r="W302" s="146"/>
      <c r="X302" s="24"/>
      <c r="Y302" s="24"/>
      <c r="Z302" s="24"/>
      <c r="AA302" s="24"/>
      <c r="AB302" s="24"/>
      <c r="AC302" s="24"/>
      <c r="AD302" s="24"/>
      <c r="AE302" s="24"/>
      <c r="AF302" s="24"/>
      <c r="AG302" s="24"/>
      <c r="AH302" s="24"/>
    </row>
    <row r="303" spans="1:34" ht="22.5" customHeight="1" x14ac:dyDescent="0.2">
      <c r="A303" s="396" t="s">
        <v>225</v>
      </c>
      <c r="B303" s="396"/>
      <c r="C303" s="396"/>
      <c r="D303" s="396"/>
      <c r="E303" s="80">
        <f t="shared" si="11"/>
        <v>1</v>
      </c>
      <c r="F303" s="67">
        <v>0</v>
      </c>
      <c r="G303" s="67"/>
      <c r="H303" s="67">
        <v>0</v>
      </c>
      <c r="I303" s="67">
        <v>0</v>
      </c>
      <c r="J303" s="67">
        <v>0</v>
      </c>
      <c r="K303" s="67">
        <v>0</v>
      </c>
      <c r="L303" s="67">
        <v>0</v>
      </c>
      <c r="M303" s="67"/>
      <c r="N303" s="67">
        <v>1</v>
      </c>
      <c r="O303" s="67"/>
      <c r="P303" s="67">
        <v>0</v>
      </c>
      <c r="S303" s="153"/>
      <c r="T303" s="153"/>
      <c r="U303" s="153"/>
      <c r="V303" s="153"/>
      <c r="W303" s="146"/>
      <c r="X303" s="24"/>
      <c r="Y303" s="24"/>
      <c r="Z303" s="24"/>
      <c r="AA303" s="24"/>
      <c r="AB303" s="24"/>
      <c r="AC303" s="24"/>
      <c r="AD303" s="24"/>
      <c r="AE303" s="24"/>
      <c r="AF303" s="24"/>
      <c r="AG303" s="24"/>
      <c r="AH303" s="24"/>
    </row>
    <row r="304" spans="1:34" ht="23.45" customHeight="1" x14ac:dyDescent="0.2">
      <c r="A304" s="348" t="s">
        <v>532</v>
      </c>
      <c r="B304" s="348"/>
      <c r="C304" s="348"/>
      <c r="D304" s="348"/>
      <c r="E304" s="80">
        <f t="shared" si="11"/>
        <v>2</v>
      </c>
      <c r="F304" s="67">
        <f>SUM(F305:F305)</f>
        <v>1</v>
      </c>
      <c r="G304" s="67"/>
      <c r="H304" s="67">
        <f>SUM(H305:H305)</f>
        <v>0</v>
      </c>
      <c r="I304" s="67">
        <f>SUM(I305:I305)</f>
        <v>0</v>
      </c>
      <c r="J304" s="67">
        <f>SUM(J305:J305)</f>
        <v>0</v>
      </c>
      <c r="K304" s="67">
        <f>SUM(K305:K305)</f>
        <v>0</v>
      </c>
      <c r="L304" s="67">
        <f>SUM(L305:L305)</f>
        <v>0</v>
      </c>
      <c r="M304" s="67"/>
      <c r="N304" s="67">
        <f>SUM(N305:N305)</f>
        <v>1</v>
      </c>
      <c r="O304" s="67"/>
      <c r="P304" s="67">
        <f>SUM(P305:P305)</f>
        <v>0</v>
      </c>
      <c r="S304" s="155"/>
      <c r="T304" s="155"/>
      <c r="U304" s="155"/>
      <c r="V304" s="155"/>
      <c r="W304" s="146"/>
      <c r="X304" s="24"/>
      <c r="Y304" s="24"/>
      <c r="Z304" s="24"/>
      <c r="AA304" s="24"/>
      <c r="AB304" s="24"/>
      <c r="AC304" s="24"/>
      <c r="AD304" s="24"/>
      <c r="AE304" s="24"/>
      <c r="AF304" s="24"/>
      <c r="AG304" s="24"/>
      <c r="AH304" s="24"/>
    </row>
    <row r="305" spans="1:34" ht="23.45" customHeight="1" x14ac:dyDescent="0.2">
      <c r="A305" s="383" t="s">
        <v>173</v>
      </c>
      <c r="B305" s="383"/>
      <c r="C305" s="383"/>
      <c r="D305" s="383"/>
      <c r="E305" s="80">
        <f t="shared" si="11"/>
        <v>2</v>
      </c>
      <c r="F305" s="67">
        <v>1</v>
      </c>
      <c r="G305" s="67"/>
      <c r="H305" s="67">
        <v>0</v>
      </c>
      <c r="I305" s="67">
        <v>0</v>
      </c>
      <c r="J305" s="67">
        <v>0</v>
      </c>
      <c r="K305" s="67">
        <v>0</v>
      </c>
      <c r="L305" s="67">
        <v>0</v>
      </c>
      <c r="M305" s="67"/>
      <c r="N305" s="67">
        <v>1</v>
      </c>
      <c r="O305" s="67"/>
      <c r="P305" s="67">
        <v>0</v>
      </c>
      <c r="S305" s="150"/>
      <c r="T305" s="150"/>
      <c r="U305" s="150"/>
      <c r="V305" s="150"/>
      <c r="W305" s="146"/>
      <c r="X305" s="24"/>
      <c r="Y305" s="24"/>
      <c r="Z305" s="24"/>
      <c r="AA305" s="24"/>
      <c r="AB305" s="24"/>
      <c r="AC305" s="24"/>
      <c r="AD305" s="24"/>
      <c r="AE305" s="24"/>
      <c r="AF305" s="24"/>
      <c r="AG305" s="24"/>
      <c r="AH305" s="24"/>
    </row>
    <row r="306" spans="1:34" ht="23.45" customHeight="1" x14ac:dyDescent="0.2">
      <c r="A306" s="348" t="s">
        <v>533</v>
      </c>
      <c r="B306" s="348"/>
      <c r="C306" s="348"/>
      <c r="D306" s="348"/>
      <c r="E306" s="80">
        <f t="shared" si="11"/>
        <v>1</v>
      </c>
      <c r="F306" s="67">
        <f>SUM(F307:F307)</f>
        <v>0</v>
      </c>
      <c r="G306" s="67"/>
      <c r="H306" s="67">
        <f>SUM(H307:H307)</f>
        <v>0</v>
      </c>
      <c r="I306" s="67">
        <f>SUM(I307:I307)</f>
        <v>0</v>
      </c>
      <c r="J306" s="67">
        <f>SUM(J307:J307)</f>
        <v>0</v>
      </c>
      <c r="K306" s="67">
        <f>SUM(K307:K307)</f>
        <v>0</v>
      </c>
      <c r="L306" s="67">
        <f>SUM(L307:L307)</f>
        <v>0</v>
      </c>
      <c r="M306" s="67"/>
      <c r="N306" s="67">
        <f>SUM(N307:N307)</f>
        <v>1</v>
      </c>
      <c r="O306" s="67"/>
      <c r="P306" s="67">
        <f>SUM(P307:P307)</f>
        <v>0</v>
      </c>
      <c r="S306" s="155"/>
      <c r="T306" s="155"/>
      <c r="U306" s="155"/>
      <c r="V306" s="155"/>
      <c r="W306" s="146"/>
      <c r="X306" s="24"/>
      <c r="Y306" s="24"/>
      <c r="Z306" s="24"/>
      <c r="AA306" s="24"/>
      <c r="AB306" s="24"/>
      <c r="AC306" s="24"/>
      <c r="AD306" s="24"/>
      <c r="AE306" s="24"/>
      <c r="AF306" s="24"/>
      <c r="AG306" s="24"/>
      <c r="AH306" s="24"/>
    </row>
    <row r="307" spans="1:34" ht="23.45" customHeight="1" x14ac:dyDescent="0.2">
      <c r="A307" s="383" t="s">
        <v>173</v>
      </c>
      <c r="B307" s="383"/>
      <c r="C307" s="383"/>
      <c r="D307" s="383"/>
      <c r="E307" s="80">
        <f t="shared" si="11"/>
        <v>1</v>
      </c>
      <c r="F307" s="67">
        <v>0</v>
      </c>
      <c r="G307" s="67"/>
      <c r="H307" s="67">
        <v>0</v>
      </c>
      <c r="I307" s="67">
        <v>0</v>
      </c>
      <c r="J307" s="67">
        <v>0</v>
      </c>
      <c r="K307" s="67">
        <v>0</v>
      </c>
      <c r="L307" s="67">
        <v>0</v>
      </c>
      <c r="M307" s="67"/>
      <c r="N307" s="67">
        <v>1</v>
      </c>
      <c r="O307" s="67"/>
      <c r="P307" s="67">
        <v>0</v>
      </c>
      <c r="S307" s="150"/>
      <c r="T307" s="150"/>
      <c r="U307" s="150"/>
      <c r="V307" s="150"/>
      <c r="W307" s="146"/>
      <c r="X307" s="24"/>
      <c r="Y307" s="24"/>
      <c r="Z307" s="24"/>
      <c r="AA307" s="24"/>
      <c r="AB307" s="24"/>
      <c r="AC307" s="24"/>
      <c r="AD307" s="24"/>
      <c r="AE307" s="24"/>
      <c r="AF307" s="24"/>
      <c r="AG307" s="24"/>
      <c r="AH307" s="24"/>
    </row>
    <row r="308" spans="1:34" ht="23.45" customHeight="1" x14ac:dyDescent="0.2">
      <c r="A308" s="348" t="s">
        <v>534</v>
      </c>
      <c r="B308" s="348"/>
      <c r="C308" s="348"/>
      <c r="D308" s="348"/>
      <c r="E308" s="80">
        <f t="shared" si="11"/>
        <v>11</v>
      </c>
      <c r="F308" s="67">
        <f>SUM(F309:F310)</f>
        <v>0</v>
      </c>
      <c r="G308" s="67"/>
      <c r="H308" s="67">
        <f>SUM(H309:H310)</f>
        <v>1</v>
      </c>
      <c r="I308" s="67">
        <f>SUM(I309:I310)</f>
        <v>0</v>
      </c>
      <c r="J308" s="67">
        <f>SUM(J309:J310)</f>
        <v>0</v>
      </c>
      <c r="K308" s="67">
        <f>SUM(K309:K310)</f>
        <v>0</v>
      </c>
      <c r="L308" s="67">
        <f>SUM(L309:L310)</f>
        <v>4</v>
      </c>
      <c r="M308" s="67"/>
      <c r="N308" s="67">
        <f>SUM(N309:N310)</f>
        <v>6</v>
      </c>
      <c r="O308" s="67"/>
      <c r="P308" s="67">
        <f>SUM(P309:P310)</f>
        <v>0</v>
      </c>
      <c r="S308" s="155"/>
      <c r="T308" s="155"/>
      <c r="U308" s="155"/>
      <c r="V308" s="155"/>
      <c r="W308" s="146"/>
      <c r="X308" s="24"/>
      <c r="Y308" s="24"/>
      <c r="Z308" s="24"/>
      <c r="AA308" s="24"/>
      <c r="AB308" s="24"/>
      <c r="AC308" s="24"/>
      <c r="AD308" s="24"/>
      <c r="AE308" s="24"/>
      <c r="AF308" s="24"/>
      <c r="AG308" s="24"/>
      <c r="AH308" s="24"/>
    </row>
    <row r="309" spans="1:34" ht="23.45" customHeight="1" x14ac:dyDescent="0.2">
      <c r="A309" s="383" t="s">
        <v>173</v>
      </c>
      <c r="B309" s="383"/>
      <c r="C309" s="383"/>
      <c r="D309" s="383"/>
      <c r="E309" s="80">
        <f t="shared" si="11"/>
        <v>10</v>
      </c>
      <c r="F309" s="67">
        <v>0</v>
      </c>
      <c r="G309" s="67"/>
      <c r="H309" s="67">
        <v>1</v>
      </c>
      <c r="I309" s="67">
        <v>0</v>
      </c>
      <c r="J309" s="67">
        <v>0</v>
      </c>
      <c r="K309" s="67">
        <v>0</v>
      </c>
      <c r="L309" s="67">
        <v>4</v>
      </c>
      <c r="M309" s="67"/>
      <c r="N309" s="67">
        <v>5</v>
      </c>
      <c r="O309" s="67"/>
      <c r="P309" s="67">
        <v>0</v>
      </c>
      <c r="S309" s="150"/>
      <c r="T309" s="150"/>
      <c r="U309" s="150"/>
      <c r="V309" s="150"/>
      <c r="W309" s="146"/>
      <c r="X309" s="24"/>
      <c r="Y309" s="24"/>
      <c r="Z309" s="24"/>
      <c r="AA309" s="24"/>
      <c r="AB309" s="24"/>
      <c r="AC309" s="24"/>
      <c r="AD309" s="24"/>
      <c r="AE309" s="24"/>
      <c r="AF309" s="24"/>
      <c r="AG309" s="24"/>
      <c r="AH309" s="24"/>
    </row>
    <row r="310" spans="1:34" ht="22.5" customHeight="1" x14ac:dyDescent="0.2">
      <c r="A310" s="396" t="s">
        <v>224</v>
      </c>
      <c r="B310" s="396"/>
      <c r="C310" s="396"/>
      <c r="D310" s="396"/>
      <c r="E310" s="80">
        <f t="shared" si="11"/>
        <v>1</v>
      </c>
      <c r="F310" s="67">
        <v>0</v>
      </c>
      <c r="G310" s="67"/>
      <c r="H310" s="67">
        <v>0</v>
      </c>
      <c r="I310" s="67">
        <v>0</v>
      </c>
      <c r="J310" s="67">
        <v>0</v>
      </c>
      <c r="K310" s="67">
        <v>0</v>
      </c>
      <c r="L310" s="67">
        <v>0</v>
      </c>
      <c r="M310" s="67"/>
      <c r="N310" s="67">
        <v>1</v>
      </c>
      <c r="O310" s="67"/>
      <c r="P310" s="67">
        <v>0</v>
      </c>
      <c r="S310" s="153"/>
      <c r="T310" s="153"/>
      <c r="U310" s="153"/>
      <c r="V310" s="153"/>
      <c r="W310" s="146"/>
      <c r="X310" s="24"/>
      <c r="Y310" s="24"/>
      <c r="Z310" s="24"/>
      <c r="AA310" s="24"/>
      <c r="AB310" s="24"/>
      <c r="AC310" s="24"/>
      <c r="AD310" s="24"/>
      <c r="AE310" s="24"/>
      <c r="AF310" s="24"/>
      <c r="AG310" s="24"/>
      <c r="AH310" s="24"/>
    </row>
    <row r="311" spans="1:34" ht="23.45" customHeight="1" x14ac:dyDescent="0.2">
      <c r="A311" s="348" t="s">
        <v>535</v>
      </c>
      <c r="B311" s="348"/>
      <c r="C311" s="348"/>
      <c r="D311" s="348"/>
      <c r="E311" s="80">
        <f t="shared" si="11"/>
        <v>4</v>
      </c>
      <c r="F311" s="67">
        <f>SUM(F312:F312)</f>
        <v>0</v>
      </c>
      <c r="G311" s="67"/>
      <c r="H311" s="67">
        <f>SUM(H312:H312)</f>
        <v>0</v>
      </c>
      <c r="I311" s="67">
        <f>SUM(I312:I312)</f>
        <v>0</v>
      </c>
      <c r="J311" s="67">
        <f>SUM(J312:J312)</f>
        <v>0</v>
      </c>
      <c r="K311" s="67">
        <f>SUM(K312:K312)</f>
        <v>0</v>
      </c>
      <c r="L311" s="67">
        <f>SUM(L312:L312)</f>
        <v>2</v>
      </c>
      <c r="M311" s="67"/>
      <c r="N311" s="67">
        <f>SUM(N312:N312)</f>
        <v>2</v>
      </c>
      <c r="O311" s="67"/>
      <c r="P311" s="67">
        <f>SUM(P312:P312)</f>
        <v>0</v>
      </c>
      <c r="S311" s="155"/>
      <c r="T311" s="155"/>
      <c r="U311" s="155"/>
      <c r="V311" s="155"/>
      <c r="W311" s="146"/>
      <c r="X311" s="24"/>
      <c r="Y311" s="24"/>
      <c r="Z311" s="24"/>
      <c r="AA311" s="24"/>
      <c r="AB311" s="24"/>
      <c r="AC311" s="24"/>
      <c r="AD311" s="24"/>
      <c r="AE311" s="24"/>
      <c r="AF311" s="24"/>
      <c r="AG311" s="24"/>
      <c r="AH311" s="24"/>
    </row>
    <row r="312" spans="1:34" ht="23.45" customHeight="1" x14ac:dyDescent="0.2">
      <c r="A312" s="383" t="s">
        <v>173</v>
      </c>
      <c r="B312" s="383"/>
      <c r="C312" s="383"/>
      <c r="D312" s="383"/>
      <c r="E312" s="80">
        <f t="shared" si="11"/>
        <v>4</v>
      </c>
      <c r="F312" s="67">
        <v>0</v>
      </c>
      <c r="G312" s="67"/>
      <c r="H312" s="67">
        <v>0</v>
      </c>
      <c r="I312" s="67">
        <v>0</v>
      </c>
      <c r="J312" s="67">
        <v>0</v>
      </c>
      <c r="K312" s="67">
        <v>0</v>
      </c>
      <c r="L312" s="67">
        <v>2</v>
      </c>
      <c r="M312" s="67"/>
      <c r="N312" s="67">
        <v>2</v>
      </c>
      <c r="O312" s="67"/>
      <c r="P312" s="67">
        <v>0</v>
      </c>
      <c r="S312" s="150"/>
      <c r="T312" s="150"/>
      <c r="U312" s="150"/>
      <c r="V312" s="150"/>
      <c r="W312" s="146"/>
      <c r="X312" s="24"/>
      <c r="Y312" s="24"/>
      <c r="Z312" s="24"/>
      <c r="AA312" s="24"/>
      <c r="AB312" s="24"/>
      <c r="AC312" s="24"/>
      <c r="AD312" s="24"/>
      <c r="AE312" s="24"/>
      <c r="AF312" s="24"/>
      <c r="AG312" s="24"/>
      <c r="AH312" s="24"/>
    </row>
    <row r="313" spans="1:34" ht="23.45" customHeight="1" x14ac:dyDescent="0.2">
      <c r="A313" s="348" t="s">
        <v>536</v>
      </c>
      <c r="B313" s="348"/>
      <c r="C313" s="348"/>
      <c r="D313" s="348"/>
      <c r="E313" s="80">
        <f t="shared" si="11"/>
        <v>28</v>
      </c>
      <c r="F313" s="67">
        <f>SUM(F314:F315)</f>
        <v>2</v>
      </c>
      <c r="G313" s="67"/>
      <c r="H313" s="67">
        <f>SUM(H314:H315)</f>
        <v>1</v>
      </c>
      <c r="I313" s="67">
        <f>SUM(I314:I315)</f>
        <v>2</v>
      </c>
      <c r="J313" s="67">
        <f>SUM(J314:J315)</f>
        <v>0</v>
      </c>
      <c r="K313" s="67">
        <f>SUM(K314:K315)</f>
        <v>0</v>
      </c>
      <c r="L313" s="67">
        <f>SUM(L314:L315)</f>
        <v>1</v>
      </c>
      <c r="M313" s="67"/>
      <c r="N313" s="67">
        <f>SUM(N314:N315)</f>
        <v>22</v>
      </c>
      <c r="O313" s="67"/>
      <c r="P313" s="67">
        <f>SUM(P314:P315)</f>
        <v>0</v>
      </c>
      <c r="S313" s="155"/>
      <c r="T313" s="155"/>
      <c r="U313" s="155"/>
      <c r="V313" s="155"/>
      <c r="W313" s="146"/>
      <c r="X313" s="24"/>
      <c r="Y313" s="24"/>
      <c r="Z313" s="24"/>
      <c r="AA313" s="24"/>
      <c r="AB313" s="24"/>
      <c r="AC313" s="24"/>
      <c r="AD313" s="24"/>
      <c r="AE313" s="24"/>
      <c r="AF313" s="24"/>
      <c r="AG313" s="24"/>
      <c r="AH313" s="24"/>
    </row>
    <row r="314" spans="1:34" ht="23.45" customHeight="1" x14ac:dyDescent="0.2">
      <c r="A314" s="383" t="s">
        <v>173</v>
      </c>
      <c r="B314" s="383"/>
      <c r="C314" s="383"/>
      <c r="D314" s="383"/>
      <c r="E314" s="80">
        <f t="shared" si="11"/>
        <v>26</v>
      </c>
      <c r="F314" s="67">
        <v>1</v>
      </c>
      <c r="G314" s="67"/>
      <c r="H314" s="67">
        <v>1</v>
      </c>
      <c r="I314" s="67">
        <v>2</v>
      </c>
      <c r="J314" s="67">
        <v>0</v>
      </c>
      <c r="K314" s="67">
        <v>0</v>
      </c>
      <c r="L314" s="67">
        <v>1</v>
      </c>
      <c r="M314" s="67"/>
      <c r="N314" s="67">
        <v>21</v>
      </c>
      <c r="O314" s="67"/>
      <c r="P314" s="67">
        <v>0</v>
      </c>
      <c r="S314" s="150"/>
      <c r="T314" s="150"/>
      <c r="U314" s="150"/>
      <c r="V314" s="150"/>
      <c r="W314" s="146"/>
      <c r="X314" s="24"/>
      <c r="Y314" s="24"/>
      <c r="Z314" s="24"/>
      <c r="AA314" s="24"/>
      <c r="AB314" s="24"/>
      <c r="AC314" s="24"/>
      <c r="AD314" s="24"/>
      <c r="AE314" s="24"/>
      <c r="AF314" s="24"/>
      <c r="AG314" s="24"/>
      <c r="AH314" s="24"/>
    </row>
    <row r="315" spans="1:34" ht="22.5" customHeight="1" x14ac:dyDescent="0.2">
      <c r="A315" s="396" t="s">
        <v>224</v>
      </c>
      <c r="B315" s="396"/>
      <c r="C315" s="396"/>
      <c r="D315" s="396"/>
      <c r="E315" s="80">
        <f t="shared" si="11"/>
        <v>2</v>
      </c>
      <c r="F315" s="67">
        <v>1</v>
      </c>
      <c r="G315" s="67"/>
      <c r="H315" s="67">
        <v>0</v>
      </c>
      <c r="I315" s="67">
        <v>0</v>
      </c>
      <c r="J315" s="67">
        <v>0</v>
      </c>
      <c r="K315" s="67">
        <v>0</v>
      </c>
      <c r="L315" s="67">
        <v>0</v>
      </c>
      <c r="M315" s="67"/>
      <c r="N315" s="67">
        <v>1</v>
      </c>
      <c r="O315" s="67"/>
      <c r="P315" s="67">
        <v>0</v>
      </c>
      <c r="S315" s="153"/>
      <c r="T315" s="153"/>
      <c r="U315" s="153"/>
      <c r="V315" s="153"/>
      <c r="W315" s="146"/>
      <c r="X315" s="24"/>
      <c r="Y315" s="24"/>
      <c r="Z315" s="24"/>
      <c r="AA315" s="24"/>
      <c r="AB315" s="24"/>
      <c r="AC315" s="24"/>
      <c r="AD315" s="24"/>
      <c r="AE315" s="24"/>
      <c r="AF315" s="24"/>
      <c r="AG315" s="24"/>
      <c r="AH315" s="24"/>
    </row>
    <row r="316" spans="1:34" ht="23.45" customHeight="1" x14ac:dyDescent="0.2">
      <c r="A316" s="348" t="s">
        <v>537</v>
      </c>
      <c r="B316" s="348"/>
      <c r="C316" s="348"/>
      <c r="D316" s="348"/>
      <c r="E316" s="80">
        <f t="shared" si="11"/>
        <v>39</v>
      </c>
      <c r="F316" s="67">
        <f>SUM(F317:F318)</f>
        <v>1</v>
      </c>
      <c r="G316" s="67"/>
      <c r="H316" s="67">
        <f>SUM(H317:H318)</f>
        <v>1</v>
      </c>
      <c r="I316" s="67">
        <f>SUM(I317:I318)</f>
        <v>2</v>
      </c>
      <c r="J316" s="67">
        <f>SUM(J317:J318)</f>
        <v>0</v>
      </c>
      <c r="K316" s="67">
        <f>SUM(K317:K318)</f>
        <v>0</v>
      </c>
      <c r="L316" s="67">
        <f>SUM(L317:L318)</f>
        <v>22</v>
      </c>
      <c r="M316" s="67"/>
      <c r="N316" s="67">
        <f>SUM(N317:N318)</f>
        <v>13</v>
      </c>
      <c r="O316" s="67"/>
      <c r="P316" s="67">
        <f>SUM(P317:P318)</f>
        <v>0</v>
      </c>
      <c r="S316" s="155"/>
      <c r="T316" s="155"/>
      <c r="U316" s="155"/>
      <c r="V316" s="155"/>
      <c r="W316" s="146"/>
      <c r="X316" s="24"/>
      <c r="Y316" s="24"/>
      <c r="Z316" s="24"/>
      <c r="AA316" s="24"/>
      <c r="AB316" s="24"/>
      <c r="AC316" s="24"/>
      <c r="AD316" s="24"/>
      <c r="AE316" s="24"/>
      <c r="AF316" s="24"/>
      <c r="AG316" s="24"/>
      <c r="AH316" s="24"/>
    </row>
    <row r="317" spans="1:34" ht="23.45" customHeight="1" x14ac:dyDescent="0.2">
      <c r="A317" s="383" t="s">
        <v>173</v>
      </c>
      <c r="B317" s="383"/>
      <c r="C317" s="383"/>
      <c r="D317" s="383"/>
      <c r="E317" s="80">
        <f t="shared" si="11"/>
        <v>37</v>
      </c>
      <c r="F317" s="67">
        <v>1</v>
      </c>
      <c r="G317" s="67"/>
      <c r="H317" s="67">
        <v>1</v>
      </c>
      <c r="I317" s="67">
        <v>2</v>
      </c>
      <c r="J317" s="67">
        <v>0</v>
      </c>
      <c r="K317" s="67">
        <v>0</v>
      </c>
      <c r="L317" s="67">
        <v>21</v>
      </c>
      <c r="M317" s="67"/>
      <c r="N317" s="67">
        <v>12</v>
      </c>
      <c r="O317" s="67"/>
      <c r="P317" s="67">
        <v>0</v>
      </c>
      <c r="S317" s="150"/>
      <c r="T317" s="150"/>
      <c r="U317" s="150"/>
      <c r="V317" s="150"/>
      <c r="W317" s="146"/>
      <c r="X317" s="24"/>
      <c r="Y317" s="24"/>
      <c r="Z317" s="24"/>
      <c r="AA317" s="24"/>
      <c r="AB317" s="24"/>
      <c r="AC317" s="24"/>
      <c r="AD317" s="24"/>
      <c r="AE317" s="24"/>
      <c r="AF317" s="24"/>
      <c r="AG317" s="24"/>
      <c r="AH317" s="24"/>
    </row>
    <row r="318" spans="1:34" ht="22.5" customHeight="1" x14ac:dyDescent="0.2">
      <c r="A318" s="396" t="s">
        <v>224</v>
      </c>
      <c r="B318" s="396"/>
      <c r="C318" s="396"/>
      <c r="D318" s="396"/>
      <c r="E318" s="80">
        <f t="shared" si="11"/>
        <v>2</v>
      </c>
      <c r="F318" s="67">
        <v>0</v>
      </c>
      <c r="G318" s="67"/>
      <c r="H318" s="67">
        <v>0</v>
      </c>
      <c r="I318" s="67">
        <v>0</v>
      </c>
      <c r="J318" s="67">
        <v>0</v>
      </c>
      <c r="K318" s="67">
        <v>0</v>
      </c>
      <c r="L318" s="67">
        <v>1</v>
      </c>
      <c r="M318" s="67"/>
      <c r="N318" s="67">
        <v>1</v>
      </c>
      <c r="O318" s="67"/>
      <c r="P318" s="67">
        <v>0</v>
      </c>
      <c r="S318" s="153"/>
      <c r="T318" s="153"/>
      <c r="U318" s="153"/>
      <c r="V318" s="153"/>
      <c r="W318" s="146"/>
      <c r="X318" s="24"/>
      <c r="Y318" s="24"/>
      <c r="Z318" s="24"/>
      <c r="AA318" s="24"/>
      <c r="AB318" s="24"/>
      <c r="AC318" s="24"/>
      <c r="AD318" s="24"/>
      <c r="AE318" s="24"/>
      <c r="AF318" s="24"/>
      <c r="AG318" s="24"/>
      <c r="AH318" s="24"/>
    </row>
    <row r="319" spans="1:34" ht="23.45" customHeight="1" x14ac:dyDescent="0.2">
      <c r="A319" s="348" t="s">
        <v>538</v>
      </c>
      <c r="B319" s="348"/>
      <c r="C319" s="348"/>
      <c r="D319" s="348"/>
      <c r="E319" s="80">
        <f t="shared" ref="E319:E346" si="12">SUM(F319:P319)</f>
        <v>11</v>
      </c>
      <c r="F319" s="67">
        <f>SUM(F320:F320)</f>
        <v>1</v>
      </c>
      <c r="G319" s="67"/>
      <c r="H319" s="67">
        <f>SUM(H320:H320)</f>
        <v>1</v>
      </c>
      <c r="I319" s="67">
        <f>SUM(I320:I320)</f>
        <v>0</v>
      </c>
      <c r="J319" s="67">
        <f>SUM(J320:J320)</f>
        <v>0</v>
      </c>
      <c r="K319" s="67">
        <f>SUM(K320:K320)</f>
        <v>0</v>
      </c>
      <c r="L319" s="67">
        <f>SUM(L320:L320)</f>
        <v>4</v>
      </c>
      <c r="M319" s="67"/>
      <c r="N319" s="67">
        <f>SUM(N320:N320)</f>
        <v>5</v>
      </c>
      <c r="O319" s="67"/>
      <c r="P319" s="67">
        <f>SUM(P320:P320)</f>
        <v>0</v>
      </c>
      <c r="S319" s="155"/>
      <c r="T319" s="155"/>
      <c r="U319" s="155"/>
      <c r="V319" s="155"/>
      <c r="W319" s="146"/>
      <c r="X319" s="24"/>
      <c r="Y319" s="24"/>
      <c r="Z319" s="24"/>
      <c r="AA319" s="24"/>
      <c r="AB319" s="24"/>
      <c r="AC319" s="24"/>
      <c r="AD319" s="24"/>
      <c r="AE319" s="24"/>
      <c r="AF319" s="24"/>
      <c r="AG319" s="24"/>
      <c r="AH319" s="24"/>
    </row>
    <row r="320" spans="1:34" ht="23.45" customHeight="1" x14ac:dyDescent="0.2">
      <c r="A320" s="383" t="s">
        <v>173</v>
      </c>
      <c r="B320" s="383"/>
      <c r="C320" s="383"/>
      <c r="D320" s="383"/>
      <c r="E320" s="80">
        <f t="shared" si="12"/>
        <v>11</v>
      </c>
      <c r="F320" s="67">
        <v>1</v>
      </c>
      <c r="G320" s="67"/>
      <c r="H320" s="67">
        <v>1</v>
      </c>
      <c r="I320" s="67">
        <v>0</v>
      </c>
      <c r="J320" s="67">
        <v>0</v>
      </c>
      <c r="K320" s="67">
        <v>0</v>
      </c>
      <c r="L320" s="67">
        <v>4</v>
      </c>
      <c r="M320" s="67"/>
      <c r="N320" s="67">
        <v>5</v>
      </c>
      <c r="O320" s="67"/>
      <c r="P320" s="67">
        <v>0</v>
      </c>
      <c r="S320" s="150"/>
      <c r="T320" s="150"/>
      <c r="U320" s="150"/>
      <c r="V320" s="150"/>
      <c r="W320" s="146"/>
      <c r="X320" s="24"/>
      <c r="Y320" s="24"/>
      <c r="Z320" s="24"/>
      <c r="AA320" s="24"/>
      <c r="AB320" s="24"/>
      <c r="AC320" s="24"/>
      <c r="AD320" s="24"/>
      <c r="AE320" s="24"/>
      <c r="AF320" s="24"/>
      <c r="AG320" s="24"/>
      <c r="AH320" s="24"/>
    </row>
    <row r="321" spans="1:34" ht="23.45" customHeight="1" x14ac:dyDescent="0.2">
      <c r="A321" s="399" t="s">
        <v>539</v>
      </c>
      <c r="B321" s="399"/>
      <c r="C321" s="399"/>
      <c r="D321" s="399"/>
      <c r="E321" s="80">
        <f t="shared" si="12"/>
        <v>7</v>
      </c>
      <c r="F321" s="67">
        <f>SUM(F322:F322)</f>
        <v>1</v>
      </c>
      <c r="G321" s="67"/>
      <c r="H321" s="67">
        <f>SUM(H322:H322)</f>
        <v>0</v>
      </c>
      <c r="I321" s="67">
        <f>SUM(I322:I322)</f>
        <v>0</v>
      </c>
      <c r="J321" s="67">
        <f>SUM(J322:J322)</f>
        <v>0</v>
      </c>
      <c r="K321" s="67">
        <f>SUM(K322:K322)</f>
        <v>0</v>
      </c>
      <c r="L321" s="67">
        <f>SUM(L322:L322)</f>
        <v>3</v>
      </c>
      <c r="M321" s="67"/>
      <c r="N321" s="67">
        <f>SUM(N322:N322)</f>
        <v>3</v>
      </c>
      <c r="O321" s="67"/>
      <c r="P321" s="67">
        <f>SUM(P322:P322)</f>
        <v>0</v>
      </c>
      <c r="S321" s="155"/>
      <c r="T321" s="155"/>
      <c r="U321" s="155"/>
      <c r="V321" s="155"/>
      <c r="W321" s="146"/>
      <c r="X321" s="24"/>
      <c r="Y321" s="24"/>
      <c r="Z321" s="24"/>
      <c r="AA321" s="24"/>
      <c r="AB321" s="24"/>
      <c r="AC321" s="24"/>
      <c r="AD321" s="24"/>
      <c r="AE321" s="24"/>
      <c r="AF321" s="24"/>
      <c r="AG321" s="24"/>
      <c r="AH321" s="24"/>
    </row>
    <row r="322" spans="1:34" ht="23.45" customHeight="1" x14ac:dyDescent="0.2">
      <c r="A322" s="383" t="s">
        <v>173</v>
      </c>
      <c r="B322" s="383"/>
      <c r="C322" s="383"/>
      <c r="D322" s="383"/>
      <c r="E322" s="80">
        <f t="shared" si="12"/>
        <v>7</v>
      </c>
      <c r="F322" s="67">
        <v>1</v>
      </c>
      <c r="G322" s="67"/>
      <c r="H322" s="67">
        <v>0</v>
      </c>
      <c r="I322" s="67">
        <v>0</v>
      </c>
      <c r="J322" s="67">
        <v>0</v>
      </c>
      <c r="K322" s="67">
        <v>0</v>
      </c>
      <c r="L322" s="67">
        <v>3</v>
      </c>
      <c r="M322" s="67"/>
      <c r="N322" s="67">
        <v>3</v>
      </c>
      <c r="O322" s="67"/>
      <c r="P322" s="67">
        <v>0</v>
      </c>
      <c r="S322" s="150"/>
      <c r="T322" s="150"/>
      <c r="U322" s="150"/>
      <c r="V322" s="150"/>
      <c r="W322" s="146"/>
      <c r="X322" s="24"/>
      <c r="Y322" s="24"/>
      <c r="Z322" s="24"/>
      <c r="AA322" s="24"/>
      <c r="AB322" s="24"/>
      <c r="AC322" s="24"/>
      <c r="AD322" s="24"/>
      <c r="AE322" s="24"/>
      <c r="AF322" s="24"/>
      <c r="AG322" s="24"/>
      <c r="AH322" s="24"/>
    </row>
    <row r="323" spans="1:34" ht="23.45" customHeight="1" x14ac:dyDescent="0.2">
      <c r="A323" s="348" t="s">
        <v>540</v>
      </c>
      <c r="B323" s="348"/>
      <c r="C323" s="348"/>
      <c r="D323" s="348"/>
      <c r="E323" s="80">
        <f t="shared" si="12"/>
        <v>12</v>
      </c>
      <c r="F323" s="67">
        <f>SUM(F324:F325)</f>
        <v>1</v>
      </c>
      <c r="G323" s="67"/>
      <c r="H323" s="67">
        <f>SUM(H324:H325)</f>
        <v>1</v>
      </c>
      <c r="I323" s="67">
        <f>SUM(I324:I325)</f>
        <v>0</v>
      </c>
      <c r="J323" s="67">
        <f>SUM(J324:J325)</f>
        <v>1</v>
      </c>
      <c r="K323" s="67">
        <f>SUM(K324:K325)</f>
        <v>0</v>
      </c>
      <c r="L323" s="67">
        <f>SUM(L324:L325)</f>
        <v>4</v>
      </c>
      <c r="M323" s="67"/>
      <c r="N323" s="67">
        <f>SUM(N324:N325)</f>
        <v>5</v>
      </c>
      <c r="O323" s="67"/>
      <c r="P323" s="67">
        <f>SUM(P324:P325)</f>
        <v>0</v>
      </c>
      <c r="S323" s="155"/>
      <c r="T323" s="155"/>
      <c r="U323" s="155"/>
      <c r="V323" s="155"/>
      <c r="W323" s="146"/>
      <c r="X323" s="24"/>
      <c r="Y323" s="24"/>
      <c r="Z323" s="24"/>
      <c r="AA323" s="24"/>
      <c r="AB323" s="24"/>
      <c r="AC323" s="24"/>
      <c r="AD323" s="24"/>
      <c r="AE323" s="24"/>
      <c r="AF323" s="24"/>
      <c r="AG323" s="24"/>
      <c r="AH323" s="24"/>
    </row>
    <row r="324" spans="1:34" ht="23.45" customHeight="1" x14ac:dyDescent="0.2">
      <c r="A324" s="383" t="s">
        <v>173</v>
      </c>
      <c r="B324" s="383"/>
      <c r="C324" s="383"/>
      <c r="D324" s="383"/>
      <c r="E324" s="80">
        <f t="shared" si="12"/>
        <v>11</v>
      </c>
      <c r="F324" s="67">
        <v>1</v>
      </c>
      <c r="G324" s="67"/>
      <c r="H324" s="67">
        <v>1</v>
      </c>
      <c r="I324" s="67">
        <v>0</v>
      </c>
      <c r="J324" s="67">
        <v>1</v>
      </c>
      <c r="K324" s="67">
        <v>0</v>
      </c>
      <c r="L324" s="67">
        <v>4</v>
      </c>
      <c r="M324" s="67"/>
      <c r="N324" s="67">
        <v>4</v>
      </c>
      <c r="O324" s="67"/>
      <c r="P324" s="67">
        <v>0</v>
      </c>
      <c r="S324" s="150"/>
      <c r="T324" s="150"/>
      <c r="U324" s="150"/>
      <c r="V324" s="150"/>
      <c r="W324" s="146"/>
      <c r="X324" s="24"/>
      <c r="Y324" s="24"/>
      <c r="Z324" s="24"/>
      <c r="AA324" s="24"/>
      <c r="AB324" s="24"/>
      <c r="AC324" s="24"/>
      <c r="AD324" s="24"/>
      <c r="AE324" s="24"/>
      <c r="AF324" s="24"/>
      <c r="AG324" s="24"/>
      <c r="AH324" s="24"/>
    </row>
    <row r="325" spans="1:34" ht="22.5" customHeight="1" x14ac:dyDescent="0.2">
      <c r="A325" s="396" t="s">
        <v>224</v>
      </c>
      <c r="B325" s="396"/>
      <c r="C325" s="396"/>
      <c r="D325" s="396"/>
      <c r="E325" s="80">
        <f t="shared" si="12"/>
        <v>1</v>
      </c>
      <c r="F325" s="67">
        <v>0</v>
      </c>
      <c r="G325" s="67"/>
      <c r="H325" s="67">
        <v>0</v>
      </c>
      <c r="I325" s="67">
        <v>0</v>
      </c>
      <c r="J325" s="67">
        <v>0</v>
      </c>
      <c r="K325" s="67">
        <v>0</v>
      </c>
      <c r="L325" s="67">
        <v>0</v>
      </c>
      <c r="M325" s="67"/>
      <c r="N325" s="67">
        <v>1</v>
      </c>
      <c r="O325" s="67"/>
      <c r="P325" s="67">
        <v>0</v>
      </c>
      <c r="S325" s="153"/>
      <c r="T325" s="153"/>
      <c r="U325" s="153"/>
      <c r="V325" s="153"/>
      <c r="W325" s="146"/>
      <c r="X325" s="24"/>
      <c r="Y325" s="24"/>
      <c r="Z325" s="24"/>
      <c r="AA325" s="24"/>
      <c r="AB325" s="24"/>
      <c r="AC325" s="24"/>
      <c r="AD325" s="24"/>
      <c r="AE325" s="24"/>
      <c r="AF325" s="24"/>
      <c r="AG325" s="24"/>
      <c r="AH325" s="24"/>
    </row>
    <row r="326" spans="1:34" ht="23.45" customHeight="1" x14ac:dyDescent="0.2">
      <c r="A326" s="348" t="s">
        <v>541</v>
      </c>
      <c r="B326" s="348"/>
      <c r="C326" s="348"/>
      <c r="D326" s="348"/>
      <c r="E326" s="80">
        <f t="shared" si="12"/>
        <v>10</v>
      </c>
      <c r="F326" s="67">
        <f>SUM(F327:F328)</f>
        <v>1</v>
      </c>
      <c r="G326" s="67"/>
      <c r="H326" s="67">
        <f t="shared" ref="H326:P326" si="13">SUM(H327:H328)</f>
        <v>1</v>
      </c>
      <c r="I326" s="67">
        <f t="shared" si="13"/>
        <v>0</v>
      </c>
      <c r="J326" s="67">
        <f t="shared" si="13"/>
        <v>0</v>
      </c>
      <c r="K326" s="67">
        <f t="shared" si="13"/>
        <v>0</v>
      </c>
      <c r="L326" s="67">
        <f t="shared" si="13"/>
        <v>3</v>
      </c>
      <c r="M326" s="67"/>
      <c r="N326" s="67">
        <f t="shared" si="13"/>
        <v>5</v>
      </c>
      <c r="O326" s="67"/>
      <c r="P326" s="67">
        <f t="shared" si="13"/>
        <v>0</v>
      </c>
      <c r="S326" s="155"/>
      <c r="T326" s="155"/>
      <c r="U326" s="155"/>
      <c r="V326" s="155"/>
      <c r="W326" s="146"/>
      <c r="X326" s="24"/>
      <c r="Y326" s="24"/>
      <c r="Z326" s="24"/>
      <c r="AA326" s="24"/>
      <c r="AB326" s="24"/>
      <c r="AC326" s="24"/>
      <c r="AD326" s="24"/>
      <c r="AE326" s="24"/>
      <c r="AF326" s="24"/>
      <c r="AG326" s="24"/>
      <c r="AH326" s="24"/>
    </row>
    <row r="327" spans="1:34" ht="23.45" customHeight="1" x14ac:dyDescent="0.2">
      <c r="A327" s="383" t="s">
        <v>173</v>
      </c>
      <c r="B327" s="383"/>
      <c r="C327" s="383"/>
      <c r="D327" s="383"/>
      <c r="E327" s="80">
        <f t="shared" si="12"/>
        <v>9</v>
      </c>
      <c r="F327" s="67">
        <v>1</v>
      </c>
      <c r="G327" s="67"/>
      <c r="H327" s="67">
        <v>1</v>
      </c>
      <c r="I327" s="67">
        <v>0</v>
      </c>
      <c r="J327" s="67">
        <v>0</v>
      </c>
      <c r="K327" s="67">
        <v>0</v>
      </c>
      <c r="L327" s="67">
        <v>3</v>
      </c>
      <c r="M327" s="67"/>
      <c r="N327" s="67">
        <v>4</v>
      </c>
      <c r="O327" s="67"/>
      <c r="P327" s="67">
        <v>0</v>
      </c>
      <c r="S327" s="150"/>
      <c r="T327" s="150"/>
      <c r="U327" s="150"/>
      <c r="V327" s="150"/>
      <c r="W327" s="146"/>
      <c r="X327" s="24"/>
      <c r="Y327" s="24"/>
      <c r="Z327" s="24"/>
      <c r="AA327" s="24"/>
      <c r="AB327" s="24"/>
      <c r="AC327" s="24"/>
      <c r="AD327" s="24"/>
      <c r="AE327" s="24"/>
      <c r="AF327" s="24"/>
      <c r="AG327" s="24"/>
      <c r="AH327" s="24"/>
    </row>
    <row r="328" spans="1:34" ht="22.5" customHeight="1" x14ac:dyDescent="0.2">
      <c r="A328" s="396" t="s">
        <v>224</v>
      </c>
      <c r="B328" s="396"/>
      <c r="C328" s="396"/>
      <c r="D328" s="396"/>
      <c r="E328" s="80">
        <f t="shared" si="12"/>
        <v>1</v>
      </c>
      <c r="F328" s="67">
        <v>0</v>
      </c>
      <c r="G328" s="67"/>
      <c r="H328" s="67">
        <v>0</v>
      </c>
      <c r="I328" s="67">
        <v>0</v>
      </c>
      <c r="J328" s="67">
        <v>0</v>
      </c>
      <c r="K328" s="67">
        <v>0</v>
      </c>
      <c r="L328" s="67">
        <v>0</v>
      </c>
      <c r="M328" s="67"/>
      <c r="N328" s="67">
        <v>1</v>
      </c>
      <c r="O328" s="67"/>
      <c r="P328" s="67">
        <v>0</v>
      </c>
      <c r="S328" s="150"/>
      <c r="T328" s="150"/>
      <c r="U328" s="150"/>
      <c r="V328" s="150"/>
      <c r="W328" s="146"/>
      <c r="X328" s="24"/>
      <c r="Y328" s="24"/>
      <c r="Z328" s="24"/>
      <c r="AA328" s="24"/>
      <c r="AB328" s="24"/>
      <c r="AC328" s="24"/>
      <c r="AD328" s="24"/>
      <c r="AE328" s="24"/>
      <c r="AF328" s="24"/>
      <c r="AG328" s="24"/>
      <c r="AH328" s="24"/>
    </row>
    <row r="329" spans="1:34" ht="23.45" customHeight="1" x14ac:dyDescent="0.2">
      <c r="A329" s="348" t="s">
        <v>542</v>
      </c>
      <c r="B329" s="348"/>
      <c r="C329" s="348"/>
      <c r="D329" s="348"/>
      <c r="E329" s="80">
        <f t="shared" si="12"/>
        <v>16</v>
      </c>
      <c r="F329" s="67">
        <f>SUM(F330:F331)</f>
        <v>0</v>
      </c>
      <c r="G329" s="67"/>
      <c r="H329" s="67">
        <f>SUM(H330:H331)</f>
        <v>1</v>
      </c>
      <c r="I329" s="67">
        <f>SUM(I330:I331)</f>
        <v>0</v>
      </c>
      <c r="J329" s="67">
        <f>SUM(J330:J331)</f>
        <v>0</v>
      </c>
      <c r="K329" s="67">
        <f>SUM(K330:K331)</f>
        <v>0</v>
      </c>
      <c r="L329" s="67">
        <f>SUM(L330:L331)</f>
        <v>9</v>
      </c>
      <c r="M329" s="67"/>
      <c r="N329" s="67">
        <f>SUM(N330:N331)</f>
        <v>6</v>
      </c>
      <c r="O329" s="67"/>
      <c r="P329" s="67">
        <f>SUM(P330:P331)</f>
        <v>0</v>
      </c>
      <c r="S329" s="155"/>
      <c r="T329" s="155"/>
      <c r="U329" s="155"/>
      <c r="V329" s="155"/>
      <c r="W329" s="146"/>
      <c r="X329" s="24"/>
      <c r="Y329" s="24"/>
      <c r="Z329" s="24"/>
      <c r="AA329" s="24"/>
      <c r="AB329" s="24"/>
      <c r="AC329" s="24"/>
      <c r="AD329" s="24"/>
      <c r="AE329" s="24"/>
      <c r="AF329" s="24"/>
      <c r="AG329" s="24"/>
      <c r="AH329" s="24"/>
    </row>
    <row r="330" spans="1:34" ht="23.45" customHeight="1" x14ac:dyDescent="0.2">
      <c r="A330" s="383" t="s">
        <v>173</v>
      </c>
      <c r="B330" s="383"/>
      <c r="C330" s="383"/>
      <c r="D330" s="383"/>
      <c r="E330" s="80">
        <f t="shared" si="12"/>
        <v>15</v>
      </c>
      <c r="F330" s="67">
        <v>0</v>
      </c>
      <c r="G330" s="67"/>
      <c r="H330" s="67">
        <v>1</v>
      </c>
      <c r="I330" s="67">
        <v>0</v>
      </c>
      <c r="J330" s="67">
        <v>0</v>
      </c>
      <c r="K330" s="67">
        <v>0</v>
      </c>
      <c r="L330" s="67">
        <v>9</v>
      </c>
      <c r="M330" s="67"/>
      <c r="N330" s="67">
        <v>5</v>
      </c>
      <c r="O330" s="67"/>
      <c r="P330" s="67">
        <v>0</v>
      </c>
      <c r="S330" s="150"/>
      <c r="T330" s="150"/>
      <c r="U330" s="150"/>
      <c r="V330" s="150"/>
      <c r="W330" s="146"/>
      <c r="X330" s="24"/>
      <c r="Y330" s="24"/>
      <c r="Z330" s="24"/>
      <c r="AA330" s="24"/>
      <c r="AB330" s="24"/>
      <c r="AC330" s="24"/>
      <c r="AD330" s="24"/>
      <c r="AE330" s="24"/>
      <c r="AF330" s="24"/>
      <c r="AG330" s="24"/>
      <c r="AH330" s="24"/>
    </row>
    <row r="331" spans="1:34" ht="22.5" customHeight="1" x14ac:dyDescent="0.2">
      <c r="A331" s="396" t="s">
        <v>224</v>
      </c>
      <c r="B331" s="396"/>
      <c r="C331" s="396"/>
      <c r="D331" s="396"/>
      <c r="E331" s="80">
        <f t="shared" si="12"/>
        <v>1</v>
      </c>
      <c r="F331" s="67">
        <v>0</v>
      </c>
      <c r="G331" s="67"/>
      <c r="H331" s="67">
        <v>0</v>
      </c>
      <c r="I331" s="67">
        <v>0</v>
      </c>
      <c r="J331" s="67">
        <v>0</v>
      </c>
      <c r="K331" s="67">
        <v>0</v>
      </c>
      <c r="L331" s="67">
        <v>0</v>
      </c>
      <c r="M331" s="67"/>
      <c r="N331" s="67">
        <v>1</v>
      </c>
      <c r="O331" s="67"/>
      <c r="P331" s="67">
        <v>0</v>
      </c>
      <c r="S331" s="153"/>
      <c r="T331" s="153"/>
      <c r="U331" s="153"/>
      <c r="V331" s="153"/>
      <c r="W331" s="146"/>
      <c r="X331" s="24"/>
      <c r="Y331" s="24"/>
      <c r="Z331" s="24"/>
      <c r="AA331" s="24"/>
      <c r="AB331" s="24"/>
      <c r="AC331" s="24"/>
      <c r="AD331" s="24"/>
      <c r="AE331" s="24"/>
      <c r="AF331" s="24"/>
      <c r="AG331" s="24"/>
      <c r="AH331" s="24"/>
    </row>
    <row r="332" spans="1:34" ht="23.45" customHeight="1" x14ac:dyDescent="0.2">
      <c r="A332" s="348" t="s">
        <v>543</v>
      </c>
      <c r="B332" s="348"/>
      <c r="C332" s="348"/>
      <c r="D332" s="348"/>
      <c r="E332" s="80">
        <f t="shared" si="12"/>
        <v>18</v>
      </c>
      <c r="F332" s="67">
        <f>SUM(F333:F335)</f>
        <v>4</v>
      </c>
      <c r="G332" s="67"/>
      <c r="H332" s="67">
        <f>SUM(H333:H335)</f>
        <v>2</v>
      </c>
      <c r="I332" s="67">
        <f>SUM(I333:I335)</f>
        <v>3</v>
      </c>
      <c r="J332" s="67">
        <f>SUM(J333:J335)</f>
        <v>0</v>
      </c>
      <c r="K332" s="67">
        <f>SUM(K333:K335)</f>
        <v>0</v>
      </c>
      <c r="L332" s="67">
        <f>SUM(L333:L335)</f>
        <v>1</v>
      </c>
      <c r="M332" s="67"/>
      <c r="N332" s="67">
        <f>SUM(N333:N335)</f>
        <v>8</v>
      </c>
      <c r="O332" s="67"/>
      <c r="P332" s="67">
        <f>SUM(P333:P335)</f>
        <v>0</v>
      </c>
      <c r="S332" s="155"/>
      <c r="T332" s="155"/>
      <c r="U332" s="155"/>
      <c r="V332" s="155"/>
      <c r="W332" s="146"/>
      <c r="X332" s="24"/>
      <c r="Y332" s="24"/>
      <c r="Z332" s="24"/>
      <c r="AA332" s="24"/>
      <c r="AB332" s="24"/>
      <c r="AC332" s="24"/>
      <c r="AD332" s="24"/>
      <c r="AE332" s="24"/>
      <c r="AF332" s="24"/>
      <c r="AG332" s="24"/>
      <c r="AH332" s="24"/>
    </row>
    <row r="333" spans="1:34" ht="23.45" customHeight="1" x14ac:dyDescent="0.2">
      <c r="A333" s="383" t="s">
        <v>173</v>
      </c>
      <c r="B333" s="383"/>
      <c r="C333" s="383"/>
      <c r="D333" s="383"/>
      <c r="E333" s="80">
        <f t="shared" si="12"/>
        <v>14</v>
      </c>
      <c r="F333" s="67">
        <v>3</v>
      </c>
      <c r="G333" s="67"/>
      <c r="H333" s="67">
        <v>1</v>
      </c>
      <c r="I333" s="67">
        <v>2</v>
      </c>
      <c r="J333" s="67">
        <v>0</v>
      </c>
      <c r="K333" s="67">
        <v>0</v>
      </c>
      <c r="L333" s="67">
        <v>1</v>
      </c>
      <c r="M333" s="67"/>
      <c r="N333" s="67">
        <v>7</v>
      </c>
      <c r="O333" s="67"/>
      <c r="P333" s="67">
        <v>0</v>
      </c>
      <c r="S333" s="150"/>
      <c r="T333" s="150"/>
      <c r="U333" s="150"/>
      <c r="V333" s="150"/>
      <c r="W333" s="146"/>
      <c r="X333" s="24"/>
      <c r="Y333" s="24"/>
      <c r="Z333" s="24"/>
      <c r="AA333" s="24"/>
      <c r="AB333" s="24"/>
      <c r="AC333" s="24"/>
      <c r="AD333" s="24"/>
      <c r="AE333" s="24"/>
      <c r="AF333" s="24"/>
      <c r="AG333" s="24"/>
      <c r="AH333" s="24"/>
    </row>
    <row r="334" spans="1:34" ht="22.5" customHeight="1" x14ac:dyDescent="0.2">
      <c r="A334" s="396" t="s">
        <v>224</v>
      </c>
      <c r="B334" s="396"/>
      <c r="C334" s="396"/>
      <c r="D334" s="396"/>
      <c r="E334" s="80">
        <f t="shared" si="12"/>
        <v>3</v>
      </c>
      <c r="F334" s="67">
        <v>1</v>
      </c>
      <c r="G334" s="67"/>
      <c r="H334" s="67">
        <v>1</v>
      </c>
      <c r="I334" s="67">
        <v>0</v>
      </c>
      <c r="J334" s="67">
        <v>0</v>
      </c>
      <c r="K334" s="67">
        <v>0</v>
      </c>
      <c r="L334" s="67">
        <v>0</v>
      </c>
      <c r="M334" s="67"/>
      <c r="N334" s="67">
        <v>1</v>
      </c>
      <c r="O334" s="67"/>
      <c r="P334" s="67">
        <v>0</v>
      </c>
      <c r="S334" s="153"/>
      <c r="T334" s="153"/>
      <c r="U334" s="153"/>
      <c r="V334" s="153"/>
      <c r="W334" s="146"/>
      <c r="X334" s="24"/>
      <c r="Y334" s="24"/>
      <c r="Z334" s="24"/>
      <c r="AA334" s="24"/>
      <c r="AB334" s="24"/>
      <c r="AC334" s="24"/>
      <c r="AD334" s="24"/>
      <c r="AE334" s="24"/>
      <c r="AF334" s="24"/>
      <c r="AG334" s="24"/>
      <c r="AH334" s="24"/>
    </row>
    <row r="335" spans="1:34" ht="22.5" customHeight="1" x14ac:dyDescent="0.2">
      <c r="A335" s="396" t="s">
        <v>225</v>
      </c>
      <c r="B335" s="396"/>
      <c r="C335" s="396"/>
      <c r="D335" s="396"/>
      <c r="E335" s="80">
        <f t="shared" si="12"/>
        <v>1</v>
      </c>
      <c r="F335" s="67">
        <v>0</v>
      </c>
      <c r="G335" s="67"/>
      <c r="H335" s="67">
        <v>0</v>
      </c>
      <c r="I335" s="67">
        <v>1</v>
      </c>
      <c r="J335" s="67">
        <v>0</v>
      </c>
      <c r="K335" s="67">
        <v>0</v>
      </c>
      <c r="L335" s="67">
        <v>0</v>
      </c>
      <c r="M335" s="67"/>
      <c r="N335" s="67">
        <v>0</v>
      </c>
      <c r="O335" s="67"/>
      <c r="P335" s="67">
        <v>0</v>
      </c>
      <c r="S335" s="153"/>
      <c r="T335" s="153"/>
      <c r="U335" s="153"/>
      <c r="V335" s="153"/>
      <c r="W335" s="146"/>
      <c r="X335" s="24"/>
      <c r="Y335" s="24"/>
      <c r="Z335" s="24"/>
      <c r="AA335" s="24"/>
      <c r="AB335" s="24"/>
      <c r="AC335" s="24"/>
      <c r="AD335" s="24"/>
      <c r="AE335" s="24"/>
      <c r="AF335" s="24"/>
      <c r="AG335" s="24"/>
      <c r="AH335" s="24"/>
    </row>
    <row r="336" spans="1:34" ht="23.45" customHeight="1" x14ac:dyDescent="0.2">
      <c r="A336" s="348" t="s">
        <v>544</v>
      </c>
      <c r="B336" s="348"/>
      <c r="C336" s="348"/>
      <c r="D336" s="348"/>
      <c r="E336" s="80">
        <f t="shared" si="12"/>
        <v>12</v>
      </c>
      <c r="F336" s="67">
        <f>SUM(F337:F337)</f>
        <v>3</v>
      </c>
      <c r="G336" s="67"/>
      <c r="H336" s="67">
        <f>SUM(H337:H337)</f>
        <v>1</v>
      </c>
      <c r="I336" s="67">
        <f>SUM(I337:I337)</f>
        <v>2</v>
      </c>
      <c r="J336" s="67">
        <f>SUM(J337:J337)</f>
        <v>1</v>
      </c>
      <c r="K336" s="67">
        <f>SUM(K337:K337)</f>
        <v>0</v>
      </c>
      <c r="L336" s="67">
        <f>SUM(L337:L337)</f>
        <v>2</v>
      </c>
      <c r="M336" s="67"/>
      <c r="N336" s="67">
        <f>SUM(N337:N337)</f>
        <v>3</v>
      </c>
      <c r="O336" s="67"/>
      <c r="P336" s="67">
        <f>SUM(P337:P337)</f>
        <v>0</v>
      </c>
      <c r="S336" s="155"/>
      <c r="T336" s="155"/>
      <c r="U336" s="155"/>
      <c r="V336" s="155"/>
      <c r="W336" s="146"/>
      <c r="X336" s="24"/>
      <c r="Y336" s="24"/>
      <c r="Z336" s="24"/>
      <c r="AA336" s="24"/>
      <c r="AB336" s="24"/>
      <c r="AC336" s="24"/>
      <c r="AD336" s="24"/>
      <c r="AE336" s="24"/>
      <c r="AF336" s="24"/>
      <c r="AG336" s="24"/>
      <c r="AH336" s="24"/>
    </row>
    <row r="337" spans="1:34" ht="23.45" customHeight="1" x14ac:dyDescent="0.2">
      <c r="A337" s="383" t="s">
        <v>173</v>
      </c>
      <c r="B337" s="383"/>
      <c r="C337" s="383"/>
      <c r="D337" s="383"/>
      <c r="E337" s="80">
        <f t="shared" si="12"/>
        <v>12</v>
      </c>
      <c r="F337" s="67">
        <v>3</v>
      </c>
      <c r="G337" s="67"/>
      <c r="H337" s="67">
        <v>1</v>
      </c>
      <c r="I337" s="67">
        <v>2</v>
      </c>
      <c r="J337" s="67">
        <v>1</v>
      </c>
      <c r="K337" s="67">
        <v>0</v>
      </c>
      <c r="L337" s="67">
        <v>2</v>
      </c>
      <c r="M337" s="67"/>
      <c r="N337" s="67">
        <v>3</v>
      </c>
      <c r="O337" s="67"/>
      <c r="P337" s="67">
        <v>0</v>
      </c>
      <c r="S337" s="150"/>
      <c r="T337" s="150"/>
      <c r="U337" s="150"/>
      <c r="V337" s="150"/>
      <c r="W337" s="146"/>
      <c r="X337" s="24"/>
      <c r="Y337" s="24"/>
      <c r="Z337" s="24"/>
      <c r="AA337" s="24"/>
      <c r="AB337" s="24"/>
      <c r="AC337" s="24"/>
      <c r="AD337" s="24"/>
      <c r="AE337" s="24"/>
      <c r="AF337" s="24"/>
      <c r="AG337" s="24"/>
      <c r="AH337" s="24"/>
    </row>
    <row r="338" spans="1:34" ht="23.45" customHeight="1" x14ac:dyDescent="0.2">
      <c r="A338" s="348" t="s">
        <v>545</v>
      </c>
      <c r="B338" s="348"/>
      <c r="C338" s="348"/>
      <c r="D338" s="348"/>
      <c r="E338" s="80">
        <f t="shared" si="12"/>
        <v>4</v>
      </c>
      <c r="F338" s="67">
        <f>SUM(F339:F339)</f>
        <v>0</v>
      </c>
      <c r="G338" s="67"/>
      <c r="H338" s="67">
        <f>SUM(H339:H339)</f>
        <v>1</v>
      </c>
      <c r="I338" s="67">
        <f>SUM(I339:I339)</f>
        <v>0</v>
      </c>
      <c r="J338" s="67">
        <f>SUM(J339:J339)</f>
        <v>0</v>
      </c>
      <c r="K338" s="67">
        <f>SUM(K339:K339)</f>
        <v>0</v>
      </c>
      <c r="L338" s="67">
        <f>SUM(L339:L339)</f>
        <v>1</v>
      </c>
      <c r="M338" s="67"/>
      <c r="N338" s="67">
        <f>SUM(N339:N339)</f>
        <v>2</v>
      </c>
      <c r="O338" s="67"/>
      <c r="P338" s="67">
        <f>SUM(P339:P339)</f>
        <v>0</v>
      </c>
      <c r="S338" s="155"/>
      <c r="T338" s="155"/>
      <c r="U338" s="155"/>
      <c r="V338" s="155"/>
      <c r="W338" s="146"/>
      <c r="X338" s="24"/>
      <c r="Y338" s="24"/>
      <c r="Z338" s="24"/>
      <c r="AA338" s="24"/>
      <c r="AB338" s="24"/>
      <c r="AC338" s="24"/>
      <c r="AD338" s="24"/>
      <c r="AE338" s="24"/>
      <c r="AF338" s="24"/>
      <c r="AG338" s="24"/>
      <c r="AH338" s="24"/>
    </row>
    <row r="339" spans="1:34" ht="23.45" customHeight="1" x14ac:dyDescent="0.2">
      <c r="A339" s="383" t="s">
        <v>173</v>
      </c>
      <c r="B339" s="383"/>
      <c r="C339" s="383"/>
      <c r="D339" s="383"/>
      <c r="E339" s="80">
        <f t="shared" si="12"/>
        <v>4</v>
      </c>
      <c r="F339" s="67">
        <v>0</v>
      </c>
      <c r="G339" s="67"/>
      <c r="H339" s="67">
        <v>1</v>
      </c>
      <c r="I339" s="67">
        <v>0</v>
      </c>
      <c r="J339" s="67">
        <v>0</v>
      </c>
      <c r="K339" s="67">
        <v>0</v>
      </c>
      <c r="L339" s="67">
        <v>1</v>
      </c>
      <c r="M339" s="67"/>
      <c r="N339" s="67">
        <v>2</v>
      </c>
      <c r="O339" s="67"/>
      <c r="P339" s="67">
        <v>0</v>
      </c>
      <c r="S339" s="150"/>
      <c r="T339" s="150"/>
      <c r="U339" s="150"/>
      <c r="V339" s="150"/>
      <c r="W339" s="146"/>
      <c r="X339" s="24"/>
      <c r="Y339" s="24"/>
      <c r="Z339" s="24"/>
      <c r="AA339" s="24"/>
      <c r="AB339" s="24"/>
      <c r="AC339" s="24"/>
      <c r="AD339" s="24"/>
      <c r="AE339" s="24"/>
      <c r="AF339" s="24"/>
      <c r="AG339" s="24"/>
      <c r="AH339" s="24"/>
    </row>
    <row r="340" spans="1:34" ht="23.45" customHeight="1" x14ac:dyDescent="0.2">
      <c r="A340" s="348" t="s">
        <v>546</v>
      </c>
      <c r="B340" s="348"/>
      <c r="C340" s="348"/>
      <c r="D340" s="348"/>
      <c r="E340" s="80">
        <f t="shared" si="12"/>
        <v>2</v>
      </c>
      <c r="F340" s="67">
        <f>SUM(F341:F341)</f>
        <v>0</v>
      </c>
      <c r="G340" s="67"/>
      <c r="H340" s="67">
        <f>SUM(H341:H341)</f>
        <v>0</v>
      </c>
      <c r="I340" s="67">
        <f>SUM(I341:I341)</f>
        <v>0</v>
      </c>
      <c r="J340" s="67">
        <f>SUM(J341:J341)</f>
        <v>0</v>
      </c>
      <c r="K340" s="67">
        <f>SUM(K341:K341)</f>
        <v>0</v>
      </c>
      <c r="L340" s="67">
        <f>SUM(L341:L341)</f>
        <v>1</v>
      </c>
      <c r="M340" s="67"/>
      <c r="N340" s="67">
        <f>SUM(N341:N341)</f>
        <v>1</v>
      </c>
      <c r="O340" s="67"/>
      <c r="P340" s="67">
        <f>SUM(P341:P341)</f>
        <v>0</v>
      </c>
      <c r="S340" s="155"/>
      <c r="T340" s="155"/>
      <c r="U340" s="155"/>
      <c r="V340" s="155"/>
      <c r="W340" s="146"/>
      <c r="X340" s="24"/>
      <c r="Y340" s="24"/>
      <c r="Z340" s="24"/>
      <c r="AA340" s="24"/>
      <c r="AB340" s="24"/>
      <c r="AC340" s="24"/>
      <c r="AD340" s="24"/>
      <c r="AE340" s="24"/>
      <c r="AF340" s="24"/>
      <c r="AG340" s="24"/>
      <c r="AH340" s="24"/>
    </row>
    <row r="341" spans="1:34" ht="23.45" customHeight="1" x14ac:dyDescent="0.2">
      <c r="A341" s="383" t="s">
        <v>173</v>
      </c>
      <c r="B341" s="383"/>
      <c r="C341" s="383"/>
      <c r="D341" s="383"/>
      <c r="E341" s="80">
        <f t="shared" si="12"/>
        <v>2</v>
      </c>
      <c r="F341" s="67">
        <v>0</v>
      </c>
      <c r="G341" s="67"/>
      <c r="H341" s="67">
        <v>0</v>
      </c>
      <c r="I341" s="67">
        <v>0</v>
      </c>
      <c r="J341" s="67">
        <v>0</v>
      </c>
      <c r="K341" s="67">
        <v>0</v>
      </c>
      <c r="L341" s="67">
        <v>1</v>
      </c>
      <c r="M341" s="67"/>
      <c r="N341" s="67">
        <v>1</v>
      </c>
      <c r="O341" s="67"/>
      <c r="P341" s="67">
        <v>0</v>
      </c>
      <c r="S341" s="150"/>
      <c r="T341" s="150"/>
      <c r="U341" s="150"/>
      <c r="V341" s="150"/>
      <c r="W341" s="146"/>
      <c r="X341" s="24"/>
      <c r="Y341" s="24"/>
      <c r="Z341" s="24"/>
      <c r="AA341" s="24"/>
      <c r="AB341" s="24"/>
      <c r="AC341" s="24"/>
      <c r="AD341" s="24"/>
      <c r="AE341" s="24"/>
      <c r="AF341" s="24"/>
      <c r="AG341" s="24"/>
      <c r="AH341" s="24"/>
    </row>
    <row r="342" spans="1:34" ht="23.45" customHeight="1" x14ac:dyDescent="0.2">
      <c r="A342" s="348" t="s">
        <v>547</v>
      </c>
      <c r="B342" s="348"/>
      <c r="C342" s="348"/>
      <c r="D342" s="348"/>
      <c r="E342" s="80">
        <f t="shared" si="12"/>
        <v>1</v>
      </c>
      <c r="F342" s="67">
        <f>SUM(F343:F343)</f>
        <v>0</v>
      </c>
      <c r="G342" s="67"/>
      <c r="H342" s="67">
        <f>SUM(H343:H343)</f>
        <v>0</v>
      </c>
      <c r="I342" s="67">
        <f>SUM(I343:I343)</f>
        <v>0</v>
      </c>
      <c r="J342" s="67">
        <f>SUM(J343:J343)</f>
        <v>0</v>
      </c>
      <c r="K342" s="67">
        <f>SUM(K343:K343)</f>
        <v>0</v>
      </c>
      <c r="L342" s="67">
        <f>SUM(L343:L343)</f>
        <v>0</v>
      </c>
      <c r="M342" s="67"/>
      <c r="N342" s="67">
        <f>SUM(N343:N343)</f>
        <v>1</v>
      </c>
      <c r="O342" s="67"/>
      <c r="P342" s="67">
        <f>SUM(P343:P343)</f>
        <v>0</v>
      </c>
      <c r="S342" s="155"/>
      <c r="T342" s="155"/>
      <c r="U342" s="155"/>
      <c r="V342" s="155"/>
      <c r="W342" s="146"/>
      <c r="X342" s="24"/>
      <c r="Y342" s="24"/>
      <c r="Z342" s="24"/>
      <c r="AA342" s="24"/>
      <c r="AB342" s="24"/>
      <c r="AC342" s="24"/>
      <c r="AD342" s="24"/>
      <c r="AE342" s="24"/>
      <c r="AF342" s="24"/>
      <c r="AG342" s="24"/>
      <c r="AH342" s="24"/>
    </row>
    <row r="343" spans="1:34" ht="23.45" customHeight="1" x14ac:dyDescent="0.2">
      <c r="A343" s="383" t="s">
        <v>173</v>
      </c>
      <c r="B343" s="383"/>
      <c r="C343" s="383"/>
      <c r="D343" s="383"/>
      <c r="E343" s="80">
        <f t="shared" si="12"/>
        <v>1</v>
      </c>
      <c r="F343" s="67">
        <v>0</v>
      </c>
      <c r="G343" s="67"/>
      <c r="H343" s="67">
        <v>0</v>
      </c>
      <c r="I343" s="67">
        <v>0</v>
      </c>
      <c r="J343" s="67">
        <v>0</v>
      </c>
      <c r="K343" s="67">
        <v>0</v>
      </c>
      <c r="L343" s="67">
        <v>0</v>
      </c>
      <c r="M343" s="67"/>
      <c r="N343" s="67">
        <v>1</v>
      </c>
      <c r="O343" s="67"/>
      <c r="P343" s="67">
        <v>0</v>
      </c>
      <c r="S343" s="150"/>
      <c r="T343" s="150"/>
      <c r="U343" s="150"/>
      <c r="V343" s="150"/>
      <c r="W343" s="146"/>
      <c r="X343" s="24"/>
      <c r="Y343" s="24"/>
      <c r="Z343" s="24"/>
      <c r="AA343" s="24"/>
      <c r="AB343" s="24"/>
      <c r="AC343" s="24"/>
      <c r="AD343" s="24"/>
      <c r="AE343" s="24"/>
      <c r="AF343" s="24"/>
      <c r="AG343" s="24"/>
      <c r="AH343" s="24"/>
    </row>
    <row r="344" spans="1:34" ht="23.45" customHeight="1" x14ac:dyDescent="0.2">
      <c r="A344" s="348" t="s">
        <v>548</v>
      </c>
      <c r="B344" s="348"/>
      <c r="C344" s="348"/>
      <c r="D344" s="348"/>
      <c r="E344" s="80">
        <f t="shared" si="12"/>
        <v>5</v>
      </c>
      <c r="F344" s="67">
        <f>SUM(F345:F346)</f>
        <v>1</v>
      </c>
      <c r="G344" s="67"/>
      <c r="H344" s="67">
        <f>SUM(H345:H346)</f>
        <v>0</v>
      </c>
      <c r="I344" s="67">
        <f>SUM(I345:I346)</f>
        <v>0</v>
      </c>
      <c r="J344" s="67">
        <f>SUM(J345:J346)</f>
        <v>0</v>
      </c>
      <c r="K344" s="67">
        <f>SUM(K345:K346)</f>
        <v>0</v>
      </c>
      <c r="L344" s="67">
        <f>SUM(L345:L346)</f>
        <v>1</v>
      </c>
      <c r="M344" s="67"/>
      <c r="N344" s="67">
        <f>SUM(N345:N346)</f>
        <v>3</v>
      </c>
      <c r="O344" s="67"/>
      <c r="P344" s="67">
        <f>SUM(P345:P346)</f>
        <v>0</v>
      </c>
      <c r="S344" s="155"/>
      <c r="T344" s="155"/>
      <c r="U344" s="155"/>
      <c r="V344" s="155"/>
      <c r="W344" s="146"/>
      <c r="X344" s="24"/>
      <c r="Y344" s="24"/>
      <c r="Z344" s="24"/>
      <c r="AA344" s="24"/>
      <c r="AB344" s="24"/>
      <c r="AC344" s="24"/>
      <c r="AD344" s="24"/>
      <c r="AE344" s="24"/>
      <c r="AF344" s="24"/>
      <c r="AG344" s="24"/>
      <c r="AH344" s="24"/>
    </row>
    <row r="345" spans="1:34" ht="23.45" customHeight="1" x14ac:dyDescent="0.2">
      <c r="A345" s="383" t="s">
        <v>173</v>
      </c>
      <c r="B345" s="383"/>
      <c r="C345" s="383"/>
      <c r="D345" s="383"/>
      <c r="E345" s="80">
        <f t="shared" si="12"/>
        <v>4</v>
      </c>
      <c r="F345" s="67">
        <v>1</v>
      </c>
      <c r="G345" s="67"/>
      <c r="H345" s="67">
        <v>0</v>
      </c>
      <c r="I345" s="67">
        <v>0</v>
      </c>
      <c r="J345" s="67">
        <v>0</v>
      </c>
      <c r="K345" s="67">
        <v>0</v>
      </c>
      <c r="L345" s="67">
        <v>1</v>
      </c>
      <c r="M345" s="67"/>
      <c r="N345" s="67">
        <v>2</v>
      </c>
      <c r="O345" s="67"/>
      <c r="P345" s="67">
        <v>0</v>
      </c>
      <c r="S345" s="150"/>
      <c r="T345" s="150"/>
      <c r="U345" s="150"/>
      <c r="V345" s="150"/>
      <c r="W345" s="146"/>
      <c r="X345" s="24"/>
      <c r="Y345" s="24"/>
      <c r="Z345" s="24"/>
      <c r="AA345" s="24"/>
      <c r="AB345" s="24"/>
      <c r="AC345" s="24"/>
      <c r="AD345" s="24"/>
      <c r="AE345" s="24"/>
      <c r="AF345" s="24"/>
      <c r="AG345" s="24"/>
      <c r="AH345" s="24"/>
    </row>
    <row r="346" spans="1:34" ht="22.5" customHeight="1" x14ac:dyDescent="0.2">
      <c r="A346" s="396" t="s">
        <v>224</v>
      </c>
      <c r="B346" s="396"/>
      <c r="C346" s="396"/>
      <c r="D346" s="396"/>
      <c r="E346" s="80">
        <f t="shared" si="12"/>
        <v>1</v>
      </c>
      <c r="F346" s="67">
        <v>0</v>
      </c>
      <c r="G346" s="67"/>
      <c r="H346" s="67">
        <v>0</v>
      </c>
      <c r="I346" s="67">
        <v>0</v>
      </c>
      <c r="J346" s="67">
        <v>0</v>
      </c>
      <c r="K346" s="67">
        <v>0</v>
      </c>
      <c r="L346" s="67">
        <v>0</v>
      </c>
      <c r="M346" s="67"/>
      <c r="N346" s="67">
        <v>1</v>
      </c>
      <c r="O346" s="67"/>
      <c r="P346" s="67">
        <v>0</v>
      </c>
      <c r="S346" s="153"/>
      <c r="T346" s="153"/>
      <c r="U346" s="153"/>
      <c r="V346" s="153"/>
      <c r="W346" s="146"/>
      <c r="X346" s="24"/>
      <c r="Y346" s="24"/>
      <c r="Z346" s="24"/>
      <c r="AA346" s="24"/>
      <c r="AB346" s="24"/>
      <c r="AC346" s="24"/>
      <c r="AD346" s="24"/>
      <c r="AE346" s="24"/>
      <c r="AF346" s="24"/>
      <c r="AG346" s="24"/>
      <c r="AH346" s="24"/>
    </row>
    <row r="347" spans="1:34" ht="23.45" customHeight="1" x14ac:dyDescent="0.2">
      <c r="A347" s="348" t="s">
        <v>549</v>
      </c>
      <c r="B347" s="348"/>
      <c r="C347" s="348"/>
      <c r="D347" s="348"/>
      <c r="E347" s="80">
        <f t="shared" ref="E347:E372" si="14">SUM(F347:P347)</f>
        <v>3</v>
      </c>
      <c r="F347" s="67">
        <f>SUM(F348:F348)</f>
        <v>1</v>
      </c>
      <c r="G347" s="67"/>
      <c r="H347" s="67">
        <f>SUM(H348:H348)</f>
        <v>0</v>
      </c>
      <c r="I347" s="67">
        <f>SUM(I348:I348)</f>
        <v>0</v>
      </c>
      <c r="J347" s="67">
        <f>SUM(J348:J348)</f>
        <v>0</v>
      </c>
      <c r="K347" s="67">
        <f>SUM(K348:K348)</f>
        <v>0</v>
      </c>
      <c r="L347" s="67">
        <f>SUM(L348:L348)</f>
        <v>0</v>
      </c>
      <c r="M347" s="67"/>
      <c r="N347" s="67">
        <f>SUM(N348:N348)</f>
        <v>2</v>
      </c>
      <c r="O347" s="67"/>
      <c r="P347" s="67">
        <f>SUM(P348:P348)</f>
        <v>0</v>
      </c>
      <c r="S347" s="155"/>
      <c r="T347" s="155"/>
      <c r="U347" s="155"/>
      <c r="V347" s="155"/>
      <c r="W347" s="146"/>
      <c r="X347" s="24"/>
      <c r="Y347" s="24"/>
      <c r="Z347" s="24"/>
      <c r="AA347" s="24"/>
      <c r="AB347" s="24"/>
      <c r="AC347" s="24"/>
      <c r="AD347" s="24"/>
      <c r="AE347" s="24"/>
      <c r="AF347" s="24"/>
      <c r="AG347" s="24"/>
      <c r="AH347" s="24"/>
    </row>
    <row r="348" spans="1:34" ht="23.45" customHeight="1" x14ac:dyDescent="0.2">
      <c r="A348" s="383" t="s">
        <v>173</v>
      </c>
      <c r="B348" s="383"/>
      <c r="C348" s="383"/>
      <c r="D348" s="383"/>
      <c r="E348" s="80">
        <f t="shared" si="14"/>
        <v>3</v>
      </c>
      <c r="F348" s="67">
        <v>1</v>
      </c>
      <c r="G348" s="67"/>
      <c r="H348" s="67">
        <v>0</v>
      </c>
      <c r="I348" s="67">
        <v>0</v>
      </c>
      <c r="J348" s="67">
        <v>0</v>
      </c>
      <c r="K348" s="67">
        <v>0</v>
      </c>
      <c r="L348" s="67">
        <v>0</v>
      </c>
      <c r="M348" s="67"/>
      <c r="N348" s="67">
        <v>2</v>
      </c>
      <c r="O348" s="67"/>
      <c r="P348" s="67">
        <v>0</v>
      </c>
      <c r="S348" s="150"/>
      <c r="T348" s="150"/>
      <c r="U348" s="150"/>
      <c r="V348" s="150"/>
      <c r="W348" s="146"/>
      <c r="X348" s="24"/>
      <c r="Y348" s="24"/>
      <c r="Z348" s="24"/>
      <c r="AA348" s="24"/>
      <c r="AB348" s="24"/>
      <c r="AC348" s="24"/>
      <c r="AD348" s="24"/>
      <c r="AE348" s="24"/>
      <c r="AF348" s="24"/>
      <c r="AG348" s="24"/>
      <c r="AH348" s="24"/>
    </row>
    <row r="349" spans="1:34" ht="23.45" customHeight="1" x14ac:dyDescent="0.2">
      <c r="A349" s="348" t="s">
        <v>550</v>
      </c>
      <c r="B349" s="348"/>
      <c r="C349" s="348"/>
      <c r="D349" s="348"/>
      <c r="E349" s="80">
        <f t="shared" si="14"/>
        <v>1</v>
      </c>
      <c r="F349" s="67">
        <f>SUM(F350:F350)</f>
        <v>0</v>
      </c>
      <c r="G349" s="67"/>
      <c r="H349" s="67">
        <f>SUM(H350:H350)</f>
        <v>0</v>
      </c>
      <c r="I349" s="67">
        <f>SUM(I350:I350)</f>
        <v>0</v>
      </c>
      <c r="J349" s="67">
        <f>SUM(J350:J350)</f>
        <v>0</v>
      </c>
      <c r="K349" s="67">
        <f>SUM(K350:K350)</f>
        <v>0</v>
      </c>
      <c r="L349" s="67">
        <f>SUM(L350:L350)</f>
        <v>0</v>
      </c>
      <c r="M349" s="67"/>
      <c r="N349" s="67">
        <f>SUM(N350:N350)</f>
        <v>1</v>
      </c>
      <c r="O349" s="67"/>
      <c r="P349" s="67">
        <f>SUM(P350:P350)</f>
        <v>0</v>
      </c>
      <c r="S349" s="155"/>
      <c r="T349" s="155"/>
      <c r="U349" s="155"/>
      <c r="V349" s="155"/>
      <c r="W349" s="146"/>
      <c r="X349" s="24"/>
      <c r="Y349" s="24"/>
      <c r="Z349" s="24"/>
      <c r="AA349" s="24"/>
      <c r="AB349" s="24"/>
      <c r="AC349" s="24"/>
      <c r="AD349" s="24"/>
      <c r="AE349" s="24"/>
      <c r="AF349" s="24"/>
      <c r="AG349" s="24"/>
      <c r="AH349" s="24"/>
    </row>
    <row r="350" spans="1:34" ht="23.45" customHeight="1" x14ac:dyDescent="0.2">
      <c r="A350" s="383" t="s">
        <v>173</v>
      </c>
      <c r="B350" s="383"/>
      <c r="C350" s="383"/>
      <c r="D350" s="383"/>
      <c r="E350" s="80">
        <f t="shared" si="14"/>
        <v>1</v>
      </c>
      <c r="F350" s="67">
        <v>0</v>
      </c>
      <c r="G350" s="67"/>
      <c r="H350" s="67">
        <v>0</v>
      </c>
      <c r="I350" s="67">
        <v>0</v>
      </c>
      <c r="J350" s="67">
        <v>0</v>
      </c>
      <c r="K350" s="67">
        <v>0</v>
      </c>
      <c r="L350" s="67">
        <v>0</v>
      </c>
      <c r="M350" s="67"/>
      <c r="N350" s="67">
        <v>1</v>
      </c>
      <c r="O350" s="67"/>
      <c r="P350" s="67">
        <v>0</v>
      </c>
      <c r="S350" s="150"/>
      <c r="T350" s="150"/>
      <c r="U350" s="150"/>
      <c r="V350" s="150"/>
      <c r="W350" s="146"/>
      <c r="X350" s="24"/>
      <c r="Y350" s="24"/>
      <c r="Z350" s="24"/>
      <c r="AA350" s="24"/>
      <c r="AB350" s="24"/>
      <c r="AC350" s="24"/>
      <c r="AD350" s="24"/>
      <c r="AE350" s="24"/>
      <c r="AF350" s="24"/>
      <c r="AG350" s="24"/>
      <c r="AH350" s="24"/>
    </row>
    <row r="351" spans="1:34" ht="23.45" customHeight="1" x14ac:dyDescent="0.2">
      <c r="A351" s="348" t="s">
        <v>551</v>
      </c>
      <c r="B351" s="348"/>
      <c r="C351" s="348"/>
      <c r="D351" s="348"/>
      <c r="E351" s="80">
        <f t="shared" si="14"/>
        <v>27</v>
      </c>
      <c r="F351" s="67">
        <f>SUM(F352:F353)</f>
        <v>1</v>
      </c>
      <c r="G351" s="67"/>
      <c r="H351" s="67">
        <f>SUM(H352:H353)</f>
        <v>1</v>
      </c>
      <c r="I351" s="67">
        <f>SUM(I352:I353)</f>
        <v>0</v>
      </c>
      <c r="J351" s="67">
        <f>SUM(J352:J353)</f>
        <v>0</v>
      </c>
      <c r="K351" s="67">
        <f>SUM(K352:K353)</f>
        <v>0</v>
      </c>
      <c r="L351" s="67">
        <f>SUM(L352:L353)</f>
        <v>9</v>
      </c>
      <c r="M351" s="67"/>
      <c r="N351" s="67">
        <f>SUM(N352:N353)</f>
        <v>16</v>
      </c>
      <c r="O351" s="67"/>
      <c r="P351" s="67">
        <f>SUM(P352:P353)</f>
        <v>0</v>
      </c>
      <c r="S351" s="155"/>
      <c r="T351" s="155"/>
      <c r="U351" s="155"/>
      <c r="V351" s="155"/>
      <c r="W351" s="146"/>
      <c r="X351" s="24"/>
      <c r="Y351" s="24"/>
      <c r="Z351" s="24"/>
      <c r="AA351" s="24"/>
      <c r="AB351" s="24"/>
      <c r="AC351" s="24"/>
      <c r="AD351" s="24"/>
      <c r="AE351" s="24"/>
      <c r="AF351" s="24"/>
      <c r="AG351" s="24"/>
      <c r="AH351" s="24"/>
    </row>
    <row r="352" spans="1:34" ht="23.45" customHeight="1" x14ac:dyDescent="0.2">
      <c r="A352" s="383" t="s">
        <v>173</v>
      </c>
      <c r="B352" s="383"/>
      <c r="C352" s="383"/>
      <c r="D352" s="383"/>
      <c r="E352" s="80">
        <f t="shared" si="14"/>
        <v>25</v>
      </c>
      <c r="F352" s="67">
        <v>0</v>
      </c>
      <c r="G352" s="67"/>
      <c r="H352" s="67">
        <v>1</v>
      </c>
      <c r="I352" s="67">
        <v>0</v>
      </c>
      <c r="J352" s="67">
        <v>0</v>
      </c>
      <c r="K352" s="67">
        <v>0</v>
      </c>
      <c r="L352" s="67">
        <v>9</v>
      </c>
      <c r="M352" s="67"/>
      <c r="N352" s="67">
        <v>15</v>
      </c>
      <c r="O352" s="67"/>
      <c r="P352" s="67">
        <v>0</v>
      </c>
      <c r="S352" s="150"/>
      <c r="T352" s="150"/>
      <c r="U352" s="150"/>
      <c r="V352" s="150"/>
      <c r="W352" s="146"/>
      <c r="X352" s="24"/>
      <c r="Y352" s="24"/>
      <c r="Z352" s="24"/>
      <c r="AA352" s="24"/>
      <c r="AB352" s="24"/>
      <c r="AC352" s="24"/>
      <c r="AD352" s="24"/>
      <c r="AE352" s="24"/>
      <c r="AF352" s="24"/>
      <c r="AG352" s="24"/>
      <c r="AH352" s="24"/>
    </row>
    <row r="353" spans="1:34" ht="22.5" customHeight="1" x14ac:dyDescent="0.2">
      <c r="A353" s="396" t="s">
        <v>224</v>
      </c>
      <c r="B353" s="396"/>
      <c r="C353" s="396"/>
      <c r="D353" s="396"/>
      <c r="E353" s="80">
        <f t="shared" si="14"/>
        <v>2</v>
      </c>
      <c r="F353" s="67">
        <v>1</v>
      </c>
      <c r="G353" s="67"/>
      <c r="H353" s="67">
        <v>0</v>
      </c>
      <c r="I353" s="67">
        <v>0</v>
      </c>
      <c r="J353" s="67">
        <v>0</v>
      </c>
      <c r="K353" s="67">
        <v>0</v>
      </c>
      <c r="L353" s="67">
        <v>0</v>
      </c>
      <c r="M353" s="67"/>
      <c r="N353" s="67">
        <v>1</v>
      </c>
      <c r="O353" s="67"/>
      <c r="P353" s="67">
        <v>0</v>
      </c>
      <c r="S353" s="153"/>
      <c r="T353" s="153"/>
      <c r="U353" s="153"/>
      <c r="V353" s="153"/>
      <c r="W353" s="146"/>
      <c r="X353" s="24"/>
      <c r="Y353" s="24"/>
      <c r="Z353" s="24"/>
      <c r="AA353" s="24"/>
      <c r="AB353" s="24"/>
      <c r="AC353" s="24"/>
      <c r="AD353" s="24"/>
      <c r="AE353" s="24"/>
      <c r="AF353" s="24"/>
      <c r="AG353" s="24"/>
      <c r="AH353" s="24"/>
    </row>
    <row r="354" spans="1:34" ht="23.45" customHeight="1" x14ac:dyDescent="0.2">
      <c r="A354" s="348" t="s">
        <v>552</v>
      </c>
      <c r="B354" s="348"/>
      <c r="C354" s="348"/>
      <c r="D354" s="348"/>
      <c r="E354" s="80">
        <f t="shared" si="14"/>
        <v>9</v>
      </c>
      <c r="F354" s="67">
        <f>SUM(F355:F355)</f>
        <v>0</v>
      </c>
      <c r="G354" s="67"/>
      <c r="H354" s="67">
        <f>SUM(H355:H355)</f>
        <v>1</v>
      </c>
      <c r="I354" s="67">
        <f>SUM(I355:I355)</f>
        <v>0</v>
      </c>
      <c r="J354" s="67">
        <f>SUM(J355:J355)</f>
        <v>0</v>
      </c>
      <c r="K354" s="67">
        <f>SUM(K355:K355)</f>
        <v>0</v>
      </c>
      <c r="L354" s="67">
        <f>SUM(L355:L355)</f>
        <v>3</v>
      </c>
      <c r="M354" s="67"/>
      <c r="N354" s="67">
        <f>SUM(N355:N355)</f>
        <v>5</v>
      </c>
      <c r="O354" s="67"/>
      <c r="P354" s="67">
        <f>SUM(P355:P355)</f>
        <v>0</v>
      </c>
      <c r="S354" s="155"/>
      <c r="T354" s="155"/>
      <c r="U354" s="155"/>
      <c r="V354" s="155"/>
      <c r="W354" s="146"/>
      <c r="X354" s="24"/>
      <c r="Y354" s="24"/>
      <c r="Z354" s="24"/>
      <c r="AA354" s="24"/>
      <c r="AB354" s="24"/>
      <c r="AC354" s="24"/>
      <c r="AD354" s="24"/>
      <c r="AE354" s="24"/>
      <c r="AF354" s="24"/>
      <c r="AG354" s="24"/>
      <c r="AH354" s="24"/>
    </row>
    <row r="355" spans="1:34" ht="23.45" customHeight="1" x14ac:dyDescent="0.2">
      <c r="A355" s="383" t="s">
        <v>173</v>
      </c>
      <c r="B355" s="383"/>
      <c r="C355" s="383"/>
      <c r="D355" s="383"/>
      <c r="E355" s="80">
        <f t="shared" si="14"/>
        <v>9</v>
      </c>
      <c r="F355" s="67">
        <v>0</v>
      </c>
      <c r="G355" s="67"/>
      <c r="H355" s="67">
        <v>1</v>
      </c>
      <c r="I355" s="67">
        <v>0</v>
      </c>
      <c r="J355" s="67">
        <v>0</v>
      </c>
      <c r="K355" s="67">
        <v>0</v>
      </c>
      <c r="L355" s="67">
        <v>3</v>
      </c>
      <c r="M355" s="67"/>
      <c r="N355" s="67">
        <v>5</v>
      </c>
      <c r="O355" s="67"/>
      <c r="P355" s="67">
        <v>0</v>
      </c>
      <c r="S355" s="150"/>
      <c r="T355" s="150"/>
      <c r="U355" s="150"/>
      <c r="V355" s="150"/>
      <c r="W355" s="146"/>
      <c r="X355" s="24"/>
      <c r="Y355" s="24"/>
      <c r="Z355" s="24"/>
      <c r="AA355" s="24"/>
      <c r="AB355" s="24"/>
      <c r="AC355" s="24"/>
      <c r="AD355" s="24"/>
      <c r="AE355" s="24"/>
      <c r="AF355" s="24"/>
      <c r="AG355" s="24"/>
      <c r="AH355" s="24"/>
    </row>
    <row r="356" spans="1:34" ht="23.45" customHeight="1" x14ac:dyDescent="0.2">
      <c r="A356" s="348" t="s">
        <v>553</v>
      </c>
      <c r="B356" s="348"/>
      <c r="C356" s="348"/>
      <c r="D356" s="348"/>
      <c r="E356" s="80">
        <f t="shared" si="14"/>
        <v>5</v>
      </c>
      <c r="F356" s="67">
        <f>SUM(F357:F357)</f>
        <v>1</v>
      </c>
      <c r="G356" s="67"/>
      <c r="H356" s="67">
        <f>SUM(H357:H357)</f>
        <v>0</v>
      </c>
      <c r="I356" s="67">
        <f>SUM(I357:I357)</f>
        <v>0</v>
      </c>
      <c r="J356" s="67">
        <f>SUM(J357:J357)</f>
        <v>0</v>
      </c>
      <c r="K356" s="67">
        <f>SUM(K357:K357)</f>
        <v>0</v>
      </c>
      <c r="L356" s="67">
        <f>SUM(L357:L357)</f>
        <v>0</v>
      </c>
      <c r="M356" s="67"/>
      <c r="N356" s="67">
        <f>SUM(N357:N357)</f>
        <v>4</v>
      </c>
      <c r="O356" s="67"/>
      <c r="P356" s="67">
        <f>SUM(P357:P357)</f>
        <v>0</v>
      </c>
      <c r="S356" s="155"/>
      <c r="T356" s="155"/>
      <c r="U356" s="155"/>
      <c r="V356" s="155"/>
      <c r="W356" s="146"/>
      <c r="X356" s="24"/>
      <c r="Y356" s="24"/>
      <c r="Z356" s="24"/>
      <c r="AA356" s="24"/>
      <c r="AB356" s="24"/>
      <c r="AC356" s="24"/>
      <c r="AD356" s="24"/>
      <c r="AE356" s="24"/>
      <c r="AF356" s="24"/>
      <c r="AG356" s="24"/>
      <c r="AH356" s="24"/>
    </row>
    <row r="357" spans="1:34" ht="23.45" customHeight="1" x14ac:dyDescent="0.2">
      <c r="A357" s="383" t="s">
        <v>173</v>
      </c>
      <c r="B357" s="383"/>
      <c r="C357" s="383"/>
      <c r="D357" s="383"/>
      <c r="E357" s="80">
        <f t="shared" si="14"/>
        <v>5</v>
      </c>
      <c r="F357" s="67">
        <v>1</v>
      </c>
      <c r="G357" s="67"/>
      <c r="H357" s="67">
        <v>0</v>
      </c>
      <c r="I357" s="67">
        <v>0</v>
      </c>
      <c r="J357" s="67">
        <v>0</v>
      </c>
      <c r="K357" s="67">
        <v>0</v>
      </c>
      <c r="L357" s="67">
        <v>0</v>
      </c>
      <c r="M357" s="67"/>
      <c r="N357" s="67">
        <v>4</v>
      </c>
      <c r="O357" s="67"/>
      <c r="P357" s="67">
        <v>0</v>
      </c>
      <c r="S357" s="150"/>
      <c r="T357" s="150"/>
      <c r="U357" s="150"/>
      <c r="V357" s="150"/>
      <c r="W357" s="146"/>
      <c r="X357" s="24"/>
      <c r="Y357" s="24"/>
      <c r="Z357" s="24"/>
      <c r="AA357" s="24"/>
      <c r="AB357" s="24"/>
      <c r="AC357" s="24"/>
      <c r="AD357" s="24"/>
      <c r="AE357" s="24"/>
      <c r="AF357" s="24"/>
      <c r="AG357" s="24"/>
      <c r="AH357" s="24"/>
    </row>
    <row r="358" spans="1:34" ht="23.45" customHeight="1" x14ac:dyDescent="0.2">
      <c r="A358" s="348" t="s">
        <v>554</v>
      </c>
      <c r="B358" s="348"/>
      <c r="C358" s="348"/>
      <c r="D358" s="348"/>
      <c r="E358" s="80">
        <f>SUM(F358:P358)</f>
        <v>2</v>
      </c>
      <c r="F358" s="67">
        <f>SUM(F359:F359)</f>
        <v>0</v>
      </c>
      <c r="G358" s="67"/>
      <c r="H358" s="67">
        <f>SUM(H359:H359)</f>
        <v>0</v>
      </c>
      <c r="I358" s="67">
        <f>SUM(I359:I359)</f>
        <v>0</v>
      </c>
      <c r="J358" s="67">
        <f>SUM(J359:J359)</f>
        <v>0</v>
      </c>
      <c r="K358" s="67">
        <f>SUM(K359:K359)</f>
        <v>0</v>
      </c>
      <c r="L358" s="67">
        <f>SUM(L359:L359)</f>
        <v>0</v>
      </c>
      <c r="M358" s="67"/>
      <c r="N358" s="67">
        <f>SUM(N359:N359)</f>
        <v>2</v>
      </c>
      <c r="O358" s="67"/>
      <c r="P358" s="67">
        <f>SUM(P359:P359)</f>
        <v>0</v>
      </c>
      <c r="S358" s="155"/>
      <c r="T358" s="155"/>
      <c r="U358" s="155"/>
      <c r="V358" s="155"/>
      <c r="W358" s="146"/>
      <c r="X358" s="24"/>
      <c r="Y358" s="24"/>
      <c r="Z358" s="24"/>
      <c r="AA358" s="24"/>
      <c r="AB358" s="24"/>
      <c r="AC358" s="24"/>
      <c r="AD358" s="24"/>
      <c r="AE358" s="24"/>
      <c r="AF358" s="24"/>
      <c r="AG358" s="24"/>
      <c r="AH358" s="24"/>
    </row>
    <row r="359" spans="1:34" ht="23.45" customHeight="1" x14ac:dyDescent="0.2">
      <c r="A359" s="383" t="s">
        <v>173</v>
      </c>
      <c r="B359" s="383"/>
      <c r="C359" s="383"/>
      <c r="D359" s="383"/>
      <c r="E359" s="80">
        <f t="shared" si="14"/>
        <v>2</v>
      </c>
      <c r="F359" s="67">
        <v>0</v>
      </c>
      <c r="G359" s="67"/>
      <c r="H359" s="67">
        <v>0</v>
      </c>
      <c r="I359" s="67">
        <v>0</v>
      </c>
      <c r="J359" s="67">
        <v>0</v>
      </c>
      <c r="K359" s="67">
        <v>0</v>
      </c>
      <c r="L359" s="67">
        <v>0</v>
      </c>
      <c r="M359" s="67"/>
      <c r="N359" s="67">
        <v>2</v>
      </c>
      <c r="O359" s="67"/>
      <c r="P359" s="67">
        <v>0</v>
      </c>
      <c r="S359" s="150"/>
      <c r="T359" s="150"/>
      <c r="U359" s="150"/>
      <c r="V359" s="150"/>
      <c r="W359" s="146"/>
      <c r="X359" s="24"/>
      <c r="Y359" s="24"/>
      <c r="Z359" s="24"/>
      <c r="AA359" s="24"/>
      <c r="AB359" s="24"/>
      <c r="AC359" s="24"/>
      <c r="AD359" s="24"/>
      <c r="AE359" s="24"/>
      <c r="AF359" s="24"/>
      <c r="AG359" s="24"/>
      <c r="AH359" s="24"/>
    </row>
    <row r="360" spans="1:34" ht="23.45" customHeight="1" x14ac:dyDescent="0.2">
      <c r="A360" s="348" t="s">
        <v>555</v>
      </c>
      <c r="B360" s="348"/>
      <c r="C360" s="348"/>
      <c r="D360" s="348"/>
      <c r="E360" s="80">
        <f t="shared" si="14"/>
        <v>17</v>
      </c>
      <c r="F360" s="67">
        <f>SUM(F361:F362)</f>
        <v>2</v>
      </c>
      <c r="G360" s="67"/>
      <c r="H360" s="67">
        <f>SUM(H361:H362)</f>
        <v>1</v>
      </c>
      <c r="I360" s="67">
        <f>SUM(I361:I362)</f>
        <v>0</v>
      </c>
      <c r="J360" s="67">
        <f>SUM(J361:J362)</f>
        <v>0</v>
      </c>
      <c r="K360" s="67">
        <f>SUM(K361:K362)</f>
        <v>0</v>
      </c>
      <c r="L360" s="67">
        <f>SUM(L361:L362)</f>
        <v>5</v>
      </c>
      <c r="M360" s="67"/>
      <c r="N360" s="67">
        <f>SUM(N361:N362)</f>
        <v>9</v>
      </c>
      <c r="O360" s="67"/>
      <c r="P360" s="67">
        <f>SUM(P361:P362)</f>
        <v>0</v>
      </c>
      <c r="S360" s="155"/>
      <c r="T360" s="155"/>
      <c r="U360" s="155"/>
      <c r="V360" s="155"/>
      <c r="W360" s="146"/>
      <c r="X360" s="24"/>
      <c r="Y360" s="24"/>
      <c r="Z360" s="24"/>
      <c r="AA360" s="24"/>
      <c r="AB360" s="24"/>
      <c r="AC360" s="24"/>
      <c r="AD360" s="24"/>
      <c r="AE360" s="24"/>
      <c r="AF360" s="24"/>
      <c r="AG360" s="24"/>
      <c r="AH360" s="24"/>
    </row>
    <row r="361" spans="1:34" ht="23.45" customHeight="1" x14ac:dyDescent="0.2">
      <c r="A361" s="383" t="s">
        <v>173</v>
      </c>
      <c r="B361" s="383"/>
      <c r="C361" s="383"/>
      <c r="D361" s="383"/>
      <c r="E361" s="80">
        <f t="shared" si="14"/>
        <v>16</v>
      </c>
      <c r="F361" s="67">
        <v>2</v>
      </c>
      <c r="G361" s="67"/>
      <c r="H361" s="67">
        <v>1</v>
      </c>
      <c r="I361" s="67">
        <v>0</v>
      </c>
      <c r="J361" s="67">
        <v>0</v>
      </c>
      <c r="K361" s="67">
        <v>0</v>
      </c>
      <c r="L361" s="67">
        <v>5</v>
      </c>
      <c r="M361" s="67"/>
      <c r="N361" s="67">
        <v>8</v>
      </c>
      <c r="O361" s="67"/>
      <c r="P361" s="67">
        <v>0</v>
      </c>
      <c r="S361" s="150"/>
      <c r="T361" s="150"/>
      <c r="U361" s="150"/>
      <c r="V361" s="150"/>
      <c r="W361" s="146"/>
      <c r="X361" s="24"/>
      <c r="Y361" s="24"/>
      <c r="Z361" s="24"/>
      <c r="AA361" s="24"/>
      <c r="AB361" s="24"/>
      <c r="AC361" s="24"/>
      <c r="AD361" s="24"/>
      <c r="AE361" s="24"/>
      <c r="AF361" s="24"/>
      <c r="AG361" s="24"/>
      <c r="AH361" s="24"/>
    </row>
    <row r="362" spans="1:34" ht="22.5" customHeight="1" x14ac:dyDescent="0.2">
      <c r="A362" s="396" t="s">
        <v>224</v>
      </c>
      <c r="B362" s="396"/>
      <c r="C362" s="396"/>
      <c r="D362" s="396"/>
      <c r="E362" s="80">
        <f t="shared" si="14"/>
        <v>1</v>
      </c>
      <c r="F362" s="67">
        <v>0</v>
      </c>
      <c r="G362" s="67"/>
      <c r="H362" s="67">
        <v>0</v>
      </c>
      <c r="I362" s="67">
        <v>0</v>
      </c>
      <c r="J362" s="67">
        <v>0</v>
      </c>
      <c r="K362" s="67">
        <v>0</v>
      </c>
      <c r="L362" s="67">
        <v>0</v>
      </c>
      <c r="M362" s="67"/>
      <c r="N362" s="67">
        <v>1</v>
      </c>
      <c r="O362" s="67"/>
      <c r="P362" s="67">
        <v>0</v>
      </c>
      <c r="S362" s="153"/>
      <c r="T362" s="153"/>
      <c r="U362" s="153"/>
      <c r="V362" s="153"/>
      <c r="W362" s="146"/>
      <c r="X362" s="24"/>
      <c r="Y362" s="24"/>
      <c r="Z362" s="24"/>
      <c r="AA362" s="24"/>
      <c r="AB362" s="24"/>
      <c r="AC362" s="24"/>
      <c r="AD362" s="24"/>
      <c r="AE362" s="24"/>
      <c r="AF362" s="24"/>
      <c r="AG362" s="24"/>
      <c r="AH362" s="24"/>
    </row>
    <row r="363" spans="1:34" ht="23.45" customHeight="1" x14ac:dyDescent="0.2">
      <c r="A363" s="348" t="s">
        <v>556</v>
      </c>
      <c r="B363" s="348"/>
      <c r="C363" s="348"/>
      <c r="D363" s="348"/>
      <c r="E363" s="80">
        <f t="shared" si="14"/>
        <v>11</v>
      </c>
      <c r="F363" s="67">
        <f>SUM(F364:F364)</f>
        <v>1</v>
      </c>
      <c r="G363" s="67"/>
      <c r="H363" s="67">
        <f>SUM(H364:H364)</f>
        <v>0</v>
      </c>
      <c r="I363" s="67">
        <f>SUM(I364:I364)</f>
        <v>0</v>
      </c>
      <c r="J363" s="67">
        <f>SUM(J364:J364)</f>
        <v>0</v>
      </c>
      <c r="K363" s="67">
        <f>SUM(K364:K364)</f>
        <v>0</v>
      </c>
      <c r="L363" s="67">
        <f>SUM(L364:L364)</f>
        <v>7</v>
      </c>
      <c r="M363" s="67"/>
      <c r="N363" s="67">
        <f>SUM(N364:N364)</f>
        <v>3</v>
      </c>
      <c r="O363" s="67"/>
      <c r="P363" s="67">
        <f>SUM(P364:P364)</f>
        <v>0</v>
      </c>
      <c r="S363" s="155"/>
      <c r="T363" s="155"/>
      <c r="U363" s="155"/>
      <c r="V363" s="155"/>
      <c r="W363" s="146"/>
      <c r="X363" s="24"/>
      <c r="Y363" s="24"/>
      <c r="Z363" s="24"/>
      <c r="AA363" s="24"/>
      <c r="AB363" s="24"/>
      <c r="AC363" s="24"/>
      <c r="AD363" s="24"/>
      <c r="AE363" s="24"/>
      <c r="AF363" s="24"/>
      <c r="AG363" s="24"/>
      <c r="AH363" s="24"/>
    </row>
    <row r="364" spans="1:34" ht="23.45" customHeight="1" x14ac:dyDescent="0.2">
      <c r="A364" s="383" t="s">
        <v>173</v>
      </c>
      <c r="B364" s="383"/>
      <c r="C364" s="383"/>
      <c r="D364" s="383"/>
      <c r="E364" s="80">
        <f t="shared" si="14"/>
        <v>11</v>
      </c>
      <c r="F364" s="67">
        <v>1</v>
      </c>
      <c r="G364" s="67"/>
      <c r="H364" s="67">
        <v>0</v>
      </c>
      <c r="I364" s="67">
        <v>0</v>
      </c>
      <c r="J364" s="67">
        <v>0</v>
      </c>
      <c r="K364" s="67">
        <v>0</v>
      </c>
      <c r="L364" s="67">
        <v>7</v>
      </c>
      <c r="M364" s="67"/>
      <c r="N364" s="67">
        <v>3</v>
      </c>
      <c r="O364" s="67"/>
      <c r="P364" s="67">
        <v>0</v>
      </c>
      <c r="S364" s="150"/>
      <c r="T364" s="150"/>
      <c r="U364" s="150"/>
      <c r="V364" s="150"/>
      <c r="W364" s="146"/>
      <c r="X364" s="24"/>
      <c r="Y364" s="24"/>
      <c r="Z364" s="24"/>
      <c r="AA364" s="24"/>
      <c r="AB364" s="24"/>
      <c r="AC364" s="24"/>
      <c r="AD364" s="24"/>
      <c r="AE364" s="24"/>
      <c r="AF364" s="24"/>
      <c r="AG364" s="24"/>
      <c r="AH364" s="24"/>
    </row>
    <row r="365" spans="1:34" ht="23.45" customHeight="1" x14ac:dyDescent="0.2">
      <c r="A365" s="348" t="s">
        <v>557</v>
      </c>
      <c r="B365" s="348"/>
      <c r="C365" s="348"/>
      <c r="D365" s="348"/>
      <c r="E365" s="80">
        <f t="shared" si="14"/>
        <v>6</v>
      </c>
      <c r="F365" s="67">
        <f>SUM(F366:F366)</f>
        <v>0</v>
      </c>
      <c r="G365" s="67"/>
      <c r="H365" s="67">
        <f>SUM(H366:H366)</f>
        <v>0</v>
      </c>
      <c r="I365" s="67">
        <f>SUM(I366:I366)</f>
        <v>0</v>
      </c>
      <c r="J365" s="67">
        <f>SUM(J366:J366)</f>
        <v>0</v>
      </c>
      <c r="K365" s="67">
        <f>SUM(K366:K366)</f>
        <v>0</v>
      </c>
      <c r="L365" s="67">
        <f>SUM(L366:L366)</f>
        <v>5</v>
      </c>
      <c r="M365" s="67"/>
      <c r="N365" s="67">
        <f>SUM(N366:N366)</f>
        <v>1</v>
      </c>
      <c r="O365" s="67"/>
      <c r="P365" s="67">
        <f>SUM(P366:P366)</f>
        <v>0</v>
      </c>
      <c r="S365" s="155"/>
      <c r="T365" s="155"/>
      <c r="U365" s="155"/>
      <c r="V365" s="155"/>
      <c r="W365" s="146"/>
      <c r="X365" s="24"/>
      <c r="Y365" s="24"/>
      <c r="Z365" s="24"/>
      <c r="AA365" s="24"/>
      <c r="AB365" s="24"/>
      <c r="AC365" s="24"/>
      <c r="AD365" s="24"/>
      <c r="AE365" s="24"/>
      <c r="AF365" s="24"/>
      <c r="AG365" s="24"/>
      <c r="AH365" s="24"/>
    </row>
    <row r="366" spans="1:34" ht="23.45" customHeight="1" x14ac:dyDescent="0.2">
      <c r="A366" s="383" t="s">
        <v>173</v>
      </c>
      <c r="B366" s="383"/>
      <c r="C366" s="383"/>
      <c r="D366" s="383"/>
      <c r="E366" s="80">
        <f t="shared" si="14"/>
        <v>6</v>
      </c>
      <c r="F366" s="67">
        <v>0</v>
      </c>
      <c r="G366" s="67"/>
      <c r="H366" s="67">
        <v>0</v>
      </c>
      <c r="I366" s="67">
        <v>0</v>
      </c>
      <c r="J366" s="67">
        <v>0</v>
      </c>
      <c r="K366" s="67">
        <v>0</v>
      </c>
      <c r="L366" s="67">
        <v>5</v>
      </c>
      <c r="M366" s="67"/>
      <c r="N366" s="67">
        <v>1</v>
      </c>
      <c r="O366" s="67"/>
      <c r="P366" s="67">
        <v>0</v>
      </c>
      <c r="S366" s="150"/>
      <c r="T366" s="150"/>
      <c r="U366" s="150"/>
      <c r="V366" s="150"/>
      <c r="W366" s="146"/>
      <c r="X366" s="24"/>
      <c r="Y366" s="24"/>
      <c r="Z366" s="24"/>
      <c r="AA366" s="24"/>
      <c r="AB366" s="24"/>
      <c r="AC366" s="24"/>
      <c r="AD366" s="24"/>
      <c r="AE366" s="24"/>
      <c r="AF366" s="24"/>
      <c r="AG366" s="24"/>
      <c r="AH366" s="24"/>
    </row>
    <row r="367" spans="1:34" ht="23.45" customHeight="1" x14ac:dyDescent="0.2">
      <c r="A367" s="348" t="s">
        <v>558</v>
      </c>
      <c r="B367" s="348"/>
      <c r="C367" s="348"/>
      <c r="D367" s="348"/>
      <c r="E367" s="80">
        <f t="shared" si="14"/>
        <v>2</v>
      </c>
      <c r="F367" s="67">
        <f>SUM(F368:F368)</f>
        <v>0</v>
      </c>
      <c r="G367" s="67"/>
      <c r="H367" s="67">
        <f>SUM(H368:H368)</f>
        <v>0</v>
      </c>
      <c r="I367" s="67">
        <f>SUM(I368:I368)</f>
        <v>0</v>
      </c>
      <c r="J367" s="67">
        <f>SUM(J368:J368)</f>
        <v>0</v>
      </c>
      <c r="K367" s="67">
        <f>SUM(K368:K368)</f>
        <v>0</v>
      </c>
      <c r="L367" s="67">
        <f>SUM(L368:L368)</f>
        <v>1</v>
      </c>
      <c r="M367" s="67"/>
      <c r="N367" s="67">
        <f>SUM(N368:N368)</f>
        <v>1</v>
      </c>
      <c r="O367" s="67"/>
      <c r="P367" s="67">
        <f>SUM(P368:P368)</f>
        <v>0</v>
      </c>
      <c r="S367" s="155"/>
      <c r="T367" s="155"/>
      <c r="U367" s="155"/>
      <c r="V367" s="155"/>
      <c r="W367" s="146"/>
      <c r="X367" s="24"/>
      <c r="Y367" s="24"/>
      <c r="Z367" s="24"/>
      <c r="AA367" s="24"/>
      <c r="AB367" s="24"/>
      <c r="AC367" s="24"/>
      <c r="AD367" s="24"/>
      <c r="AE367" s="24"/>
      <c r="AF367" s="24"/>
      <c r="AG367" s="24"/>
      <c r="AH367" s="24"/>
    </row>
    <row r="368" spans="1:34" ht="23.45" customHeight="1" x14ac:dyDescent="0.2">
      <c r="A368" s="383" t="s">
        <v>173</v>
      </c>
      <c r="B368" s="383"/>
      <c r="C368" s="383"/>
      <c r="D368" s="383"/>
      <c r="E368" s="80">
        <f t="shared" si="14"/>
        <v>2</v>
      </c>
      <c r="F368" s="67">
        <v>0</v>
      </c>
      <c r="G368" s="67"/>
      <c r="H368" s="67">
        <v>0</v>
      </c>
      <c r="I368" s="67">
        <v>0</v>
      </c>
      <c r="J368" s="67">
        <v>0</v>
      </c>
      <c r="K368" s="67">
        <v>0</v>
      </c>
      <c r="L368" s="67">
        <v>1</v>
      </c>
      <c r="M368" s="67"/>
      <c r="N368" s="67">
        <v>1</v>
      </c>
      <c r="O368" s="67"/>
      <c r="P368" s="67">
        <v>0</v>
      </c>
      <c r="S368" s="150"/>
      <c r="T368" s="150"/>
      <c r="U368" s="150"/>
      <c r="V368" s="150"/>
      <c r="W368" s="146"/>
      <c r="X368" s="24"/>
      <c r="Y368" s="24"/>
      <c r="Z368" s="24"/>
      <c r="AA368" s="24"/>
      <c r="AB368" s="24"/>
      <c r="AC368" s="24"/>
      <c r="AD368" s="24"/>
      <c r="AE368" s="24"/>
      <c r="AF368" s="24"/>
      <c r="AG368" s="24"/>
      <c r="AH368" s="24"/>
    </row>
    <row r="369" spans="1:34" ht="23.45" customHeight="1" x14ac:dyDescent="0.2">
      <c r="A369" s="348" t="s">
        <v>559</v>
      </c>
      <c r="B369" s="348"/>
      <c r="C369" s="348"/>
      <c r="D369" s="348"/>
      <c r="E369" s="80">
        <f t="shared" si="14"/>
        <v>6</v>
      </c>
      <c r="F369" s="67">
        <f>SUM(F370:F370)</f>
        <v>0</v>
      </c>
      <c r="G369" s="67"/>
      <c r="H369" s="67">
        <f>SUM(H370:H370)</f>
        <v>0</v>
      </c>
      <c r="I369" s="67">
        <f>SUM(I370:I370)</f>
        <v>0</v>
      </c>
      <c r="J369" s="67">
        <f>SUM(J370:J370)</f>
        <v>0</v>
      </c>
      <c r="K369" s="67">
        <f>SUM(K370:K370)</f>
        <v>0</v>
      </c>
      <c r="L369" s="67">
        <f>SUM(L370:L370)</f>
        <v>3</v>
      </c>
      <c r="M369" s="67"/>
      <c r="N369" s="67">
        <f>SUM(N370:N370)</f>
        <v>3</v>
      </c>
      <c r="O369" s="67"/>
      <c r="P369" s="67">
        <f>SUM(P370:P370)</f>
        <v>0</v>
      </c>
      <c r="S369" s="155"/>
      <c r="T369" s="155"/>
      <c r="U369" s="155"/>
      <c r="V369" s="155"/>
      <c r="W369" s="146"/>
      <c r="X369" s="24"/>
      <c r="Y369" s="24"/>
      <c r="Z369" s="24"/>
      <c r="AA369" s="24"/>
      <c r="AB369" s="24"/>
      <c r="AC369" s="24"/>
      <c r="AD369" s="24"/>
      <c r="AE369" s="24"/>
      <c r="AF369" s="24"/>
      <c r="AG369" s="24"/>
      <c r="AH369" s="24"/>
    </row>
    <row r="370" spans="1:34" ht="23.45" customHeight="1" x14ac:dyDescent="0.2">
      <c r="A370" s="383" t="s">
        <v>173</v>
      </c>
      <c r="B370" s="383"/>
      <c r="C370" s="383"/>
      <c r="D370" s="383"/>
      <c r="E370" s="80">
        <f t="shared" si="14"/>
        <v>6</v>
      </c>
      <c r="F370" s="67">
        <v>0</v>
      </c>
      <c r="G370" s="67"/>
      <c r="H370" s="67">
        <v>0</v>
      </c>
      <c r="I370" s="67">
        <v>0</v>
      </c>
      <c r="J370" s="67">
        <v>0</v>
      </c>
      <c r="K370" s="67">
        <v>0</v>
      </c>
      <c r="L370" s="67">
        <v>3</v>
      </c>
      <c r="M370" s="67"/>
      <c r="N370" s="67">
        <v>3</v>
      </c>
      <c r="O370" s="67"/>
      <c r="P370" s="67">
        <v>0</v>
      </c>
      <c r="S370" s="150"/>
      <c r="T370" s="150"/>
      <c r="U370" s="150"/>
      <c r="V370" s="150"/>
      <c r="W370" s="146"/>
      <c r="X370" s="24"/>
      <c r="Y370" s="24"/>
      <c r="Z370" s="24"/>
      <c r="AA370" s="24"/>
      <c r="AB370" s="24"/>
      <c r="AC370" s="24"/>
      <c r="AD370" s="24"/>
      <c r="AE370" s="24"/>
      <c r="AF370" s="24"/>
      <c r="AG370" s="24"/>
      <c r="AH370" s="24"/>
    </row>
    <row r="371" spans="1:34" ht="23.45" customHeight="1" x14ac:dyDescent="0.2">
      <c r="A371" s="348" t="s">
        <v>560</v>
      </c>
      <c r="B371" s="348"/>
      <c r="C371" s="348"/>
      <c r="D371" s="348"/>
      <c r="E371" s="80">
        <f t="shared" si="14"/>
        <v>8</v>
      </c>
      <c r="F371" s="67">
        <f>SUM(F372:F372)</f>
        <v>0</v>
      </c>
      <c r="G371" s="67"/>
      <c r="H371" s="67">
        <f>SUM(H372:H372)</f>
        <v>1</v>
      </c>
      <c r="I371" s="67">
        <f>SUM(I372:I372)</f>
        <v>0</v>
      </c>
      <c r="J371" s="67">
        <f>SUM(J372:J372)</f>
        <v>0</v>
      </c>
      <c r="K371" s="67">
        <f>SUM(K372:K372)</f>
        <v>0</v>
      </c>
      <c r="L371" s="67">
        <f>SUM(L372:L372)</f>
        <v>2</v>
      </c>
      <c r="M371" s="67"/>
      <c r="N371" s="67">
        <f>SUM(N372:N372)</f>
        <v>5</v>
      </c>
      <c r="O371" s="67"/>
      <c r="P371" s="67">
        <f>SUM(P372:P372)</f>
        <v>0</v>
      </c>
      <c r="S371" s="155"/>
      <c r="T371" s="155"/>
      <c r="U371" s="155"/>
      <c r="V371" s="155"/>
      <c r="W371" s="146"/>
      <c r="X371" s="24"/>
      <c r="Y371" s="24"/>
      <c r="Z371" s="24"/>
      <c r="AA371" s="24"/>
      <c r="AB371" s="24"/>
      <c r="AC371" s="24"/>
      <c r="AD371" s="24"/>
      <c r="AE371" s="24"/>
      <c r="AF371" s="24"/>
      <c r="AG371" s="24"/>
      <c r="AH371" s="24"/>
    </row>
    <row r="372" spans="1:34" ht="23.45" customHeight="1" x14ac:dyDescent="0.2">
      <c r="A372" s="383" t="s">
        <v>173</v>
      </c>
      <c r="B372" s="383"/>
      <c r="C372" s="383"/>
      <c r="D372" s="383"/>
      <c r="E372" s="80">
        <f t="shared" si="14"/>
        <v>8</v>
      </c>
      <c r="F372" s="67">
        <v>0</v>
      </c>
      <c r="G372" s="67"/>
      <c r="H372" s="67">
        <v>1</v>
      </c>
      <c r="I372" s="67">
        <v>0</v>
      </c>
      <c r="J372" s="67">
        <v>0</v>
      </c>
      <c r="K372" s="67">
        <v>0</v>
      </c>
      <c r="L372" s="67">
        <v>2</v>
      </c>
      <c r="M372" s="67"/>
      <c r="N372" s="67">
        <v>5</v>
      </c>
      <c r="O372" s="67"/>
      <c r="P372" s="67">
        <v>0</v>
      </c>
      <c r="S372" s="150"/>
      <c r="T372" s="150"/>
      <c r="U372" s="150"/>
      <c r="V372" s="150"/>
      <c r="W372" s="146"/>
      <c r="X372" s="24"/>
      <c r="Y372" s="24"/>
      <c r="Z372" s="24"/>
      <c r="AA372" s="24"/>
      <c r="AB372" s="24"/>
      <c r="AC372" s="24"/>
      <c r="AD372" s="24"/>
      <c r="AE372" s="24"/>
      <c r="AF372" s="24"/>
      <c r="AG372" s="24"/>
      <c r="AH372" s="24"/>
    </row>
    <row r="373" spans="1:34" ht="23.45" customHeight="1" x14ac:dyDescent="0.2">
      <c r="A373" s="348" t="s">
        <v>561</v>
      </c>
      <c r="B373" s="348"/>
      <c r="C373" s="348"/>
      <c r="D373" s="348"/>
      <c r="E373" s="80">
        <f t="shared" ref="E373:E398" si="15">SUM(F373:P373)</f>
        <v>12</v>
      </c>
      <c r="F373" s="67">
        <f>SUM(F374:F374)</f>
        <v>0</v>
      </c>
      <c r="G373" s="67"/>
      <c r="H373" s="67">
        <f>SUM(H374:H374)</f>
        <v>0</v>
      </c>
      <c r="I373" s="67">
        <f>SUM(I374:I374)</f>
        <v>0</v>
      </c>
      <c r="J373" s="67">
        <f>SUM(J374:J374)</f>
        <v>0</v>
      </c>
      <c r="K373" s="67">
        <f>SUM(K374:K374)</f>
        <v>0</v>
      </c>
      <c r="L373" s="67">
        <f>SUM(L374:L374)</f>
        <v>4</v>
      </c>
      <c r="M373" s="67"/>
      <c r="N373" s="67">
        <f>SUM(N374:N374)</f>
        <v>8</v>
      </c>
      <c r="O373" s="67"/>
      <c r="P373" s="67">
        <f>SUM(P374:P374)</f>
        <v>0</v>
      </c>
      <c r="S373" s="155"/>
      <c r="T373" s="155"/>
      <c r="U373" s="155"/>
      <c r="V373" s="155"/>
      <c r="W373" s="146"/>
      <c r="X373" s="24"/>
      <c r="Y373" s="24"/>
      <c r="Z373" s="24"/>
      <c r="AA373" s="24"/>
      <c r="AB373" s="24"/>
      <c r="AC373" s="24"/>
      <c r="AD373" s="24"/>
      <c r="AE373" s="24"/>
      <c r="AF373" s="24"/>
      <c r="AG373" s="24"/>
      <c r="AH373" s="24"/>
    </row>
    <row r="374" spans="1:34" ht="23.45" customHeight="1" x14ac:dyDescent="0.2">
      <c r="A374" s="383" t="s">
        <v>173</v>
      </c>
      <c r="B374" s="383"/>
      <c r="C374" s="383"/>
      <c r="D374" s="383"/>
      <c r="E374" s="80">
        <f t="shared" si="15"/>
        <v>12</v>
      </c>
      <c r="F374" s="67">
        <v>0</v>
      </c>
      <c r="G374" s="67"/>
      <c r="H374" s="67">
        <v>0</v>
      </c>
      <c r="I374" s="67">
        <v>0</v>
      </c>
      <c r="J374" s="67">
        <v>0</v>
      </c>
      <c r="K374" s="67">
        <v>0</v>
      </c>
      <c r="L374" s="67">
        <v>4</v>
      </c>
      <c r="M374" s="67"/>
      <c r="N374" s="67">
        <v>8</v>
      </c>
      <c r="O374" s="67"/>
      <c r="P374" s="67">
        <v>0</v>
      </c>
      <c r="S374" s="150"/>
      <c r="T374" s="150"/>
      <c r="U374" s="150"/>
      <c r="V374" s="150"/>
      <c r="W374" s="146"/>
      <c r="X374" s="24"/>
      <c r="Y374" s="24"/>
      <c r="Z374" s="24"/>
      <c r="AA374" s="24"/>
      <c r="AB374" s="24"/>
      <c r="AC374" s="24"/>
      <c r="AD374" s="24"/>
      <c r="AE374" s="24"/>
      <c r="AF374" s="24"/>
      <c r="AG374" s="24"/>
      <c r="AH374" s="24"/>
    </row>
    <row r="375" spans="1:34" ht="23.45" customHeight="1" x14ac:dyDescent="0.2">
      <c r="A375" s="348" t="s">
        <v>562</v>
      </c>
      <c r="B375" s="348"/>
      <c r="C375" s="348"/>
      <c r="D375" s="348"/>
      <c r="E375" s="80">
        <f t="shared" si="15"/>
        <v>5</v>
      </c>
      <c r="F375" s="67">
        <f>SUM(F376:F376)</f>
        <v>1</v>
      </c>
      <c r="G375" s="67"/>
      <c r="H375" s="67">
        <f>SUM(H376:H376)</f>
        <v>0</v>
      </c>
      <c r="I375" s="67">
        <f>SUM(I376:I376)</f>
        <v>0</v>
      </c>
      <c r="J375" s="67">
        <f>SUM(J376:J376)</f>
        <v>0</v>
      </c>
      <c r="K375" s="67">
        <f>SUM(K376:K376)</f>
        <v>0</v>
      </c>
      <c r="L375" s="67">
        <f>SUM(L376:L376)</f>
        <v>1</v>
      </c>
      <c r="M375" s="67"/>
      <c r="N375" s="67">
        <f>SUM(N376:N376)</f>
        <v>3</v>
      </c>
      <c r="O375" s="67"/>
      <c r="P375" s="67">
        <f>SUM(P376:P376)</f>
        <v>0</v>
      </c>
      <c r="S375" s="155"/>
      <c r="T375" s="155"/>
      <c r="U375" s="155"/>
      <c r="V375" s="155"/>
      <c r="W375" s="146"/>
      <c r="X375" s="24"/>
      <c r="Y375" s="24"/>
      <c r="Z375" s="24"/>
      <c r="AA375" s="24"/>
      <c r="AB375" s="24"/>
      <c r="AC375" s="24"/>
      <c r="AD375" s="24"/>
      <c r="AE375" s="24"/>
      <c r="AF375" s="24"/>
      <c r="AG375" s="24"/>
      <c r="AH375" s="24"/>
    </row>
    <row r="376" spans="1:34" ht="23.45" customHeight="1" x14ac:dyDescent="0.2">
      <c r="A376" s="383" t="s">
        <v>173</v>
      </c>
      <c r="B376" s="383"/>
      <c r="C376" s="383"/>
      <c r="D376" s="383"/>
      <c r="E376" s="80">
        <f t="shared" si="15"/>
        <v>5</v>
      </c>
      <c r="F376" s="67">
        <v>1</v>
      </c>
      <c r="G376" s="67"/>
      <c r="H376" s="67">
        <v>0</v>
      </c>
      <c r="I376" s="67">
        <v>0</v>
      </c>
      <c r="J376" s="67">
        <v>0</v>
      </c>
      <c r="K376" s="67">
        <v>0</v>
      </c>
      <c r="L376" s="67">
        <v>1</v>
      </c>
      <c r="M376" s="67"/>
      <c r="N376" s="67">
        <v>3</v>
      </c>
      <c r="O376" s="67"/>
      <c r="P376" s="67">
        <v>0</v>
      </c>
      <c r="S376" s="150"/>
      <c r="T376" s="150"/>
      <c r="U376" s="150"/>
      <c r="V376" s="150"/>
      <c r="W376" s="146"/>
      <c r="X376" s="24"/>
      <c r="Y376" s="24"/>
      <c r="Z376" s="24"/>
      <c r="AA376" s="24"/>
      <c r="AB376" s="24"/>
      <c r="AC376" s="24"/>
      <c r="AD376" s="24"/>
      <c r="AE376" s="24"/>
      <c r="AF376" s="24"/>
      <c r="AG376" s="24"/>
      <c r="AH376" s="24"/>
    </row>
    <row r="377" spans="1:34" ht="23.45" customHeight="1" x14ac:dyDescent="0.2">
      <c r="A377" s="348" t="s">
        <v>563</v>
      </c>
      <c r="B377" s="348"/>
      <c r="C377" s="348"/>
      <c r="D377" s="348"/>
      <c r="E377" s="80">
        <f t="shared" si="15"/>
        <v>13</v>
      </c>
      <c r="F377" s="67">
        <f>SUM(F378:F378)</f>
        <v>1</v>
      </c>
      <c r="G377" s="67"/>
      <c r="H377" s="67">
        <f>SUM(H378:H378)</f>
        <v>1</v>
      </c>
      <c r="I377" s="67">
        <f>SUM(I378:I378)</f>
        <v>0</v>
      </c>
      <c r="J377" s="67">
        <f>SUM(J378:J378)</f>
        <v>0</v>
      </c>
      <c r="K377" s="67">
        <f>SUM(K378:K378)</f>
        <v>0</v>
      </c>
      <c r="L377" s="67">
        <f>SUM(L378:L378)</f>
        <v>5</v>
      </c>
      <c r="M377" s="67"/>
      <c r="N377" s="67">
        <f>SUM(N378:N378)</f>
        <v>6</v>
      </c>
      <c r="O377" s="67"/>
      <c r="P377" s="67">
        <f>SUM(P378:P378)</f>
        <v>0</v>
      </c>
      <c r="S377" s="155"/>
      <c r="T377" s="155"/>
      <c r="U377" s="155"/>
      <c r="V377" s="155"/>
      <c r="W377" s="146"/>
      <c r="X377" s="24"/>
      <c r="Y377" s="24"/>
      <c r="Z377" s="24"/>
      <c r="AA377" s="24"/>
      <c r="AB377" s="24"/>
      <c r="AC377" s="24"/>
      <c r="AD377" s="24"/>
      <c r="AE377" s="24"/>
      <c r="AF377" s="24"/>
      <c r="AG377" s="24"/>
      <c r="AH377" s="24"/>
    </row>
    <row r="378" spans="1:34" ht="23.45" customHeight="1" x14ac:dyDescent="0.2">
      <c r="A378" s="383" t="s">
        <v>173</v>
      </c>
      <c r="B378" s="383"/>
      <c r="C378" s="383"/>
      <c r="D378" s="383"/>
      <c r="E378" s="80">
        <f t="shared" si="15"/>
        <v>13</v>
      </c>
      <c r="F378" s="67">
        <v>1</v>
      </c>
      <c r="G378" s="67"/>
      <c r="H378" s="67">
        <v>1</v>
      </c>
      <c r="I378" s="67">
        <v>0</v>
      </c>
      <c r="J378" s="67">
        <v>0</v>
      </c>
      <c r="K378" s="67">
        <v>0</v>
      </c>
      <c r="L378" s="67">
        <v>5</v>
      </c>
      <c r="M378" s="67"/>
      <c r="N378" s="67">
        <v>6</v>
      </c>
      <c r="O378" s="67"/>
      <c r="P378" s="67">
        <v>0</v>
      </c>
      <c r="S378" s="150"/>
      <c r="T378" s="150"/>
      <c r="U378" s="150"/>
      <c r="V378" s="150"/>
      <c r="W378" s="146"/>
      <c r="X378" s="24"/>
      <c r="Y378" s="24"/>
      <c r="Z378" s="24"/>
      <c r="AA378" s="24"/>
      <c r="AB378" s="24"/>
      <c r="AC378" s="24"/>
      <c r="AD378" s="24"/>
      <c r="AE378" s="24"/>
      <c r="AF378" s="24"/>
      <c r="AG378" s="24"/>
      <c r="AH378" s="24"/>
    </row>
    <row r="379" spans="1:34" ht="23.45" customHeight="1" x14ac:dyDescent="0.2">
      <c r="A379" s="348" t="s">
        <v>564</v>
      </c>
      <c r="B379" s="348"/>
      <c r="C379" s="348"/>
      <c r="D379" s="348"/>
      <c r="E379" s="80">
        <f t="shared" si="15"/>
        <v>9</v>
      </c>
      <c r="F379" s="67">
        <f>SUM(F380:F380)</f>
        <v>1</v>
      </c>
      <c r="G379" s="67"/>
      <c r="H379" s="67">
        <f>SUM(H380:H380)</f>
        <v>0</v>
      </c>
      <c r="I379" s="67">
        <f>SUM(I380:I380)</f>
        <v>0</v>
      </c>
      <c r="J379" s="67">
        <f>SUM(J380:J380)</f>
        <v>0</v>
      </c>
      <c r="K379" s="67">
        <f>SUM(K380:K380)</f>
        <v>0</v>
      </c>
      <c r="L379" s="67">
        <f>SUM(L380:L380)</f>
        <v>2</v>
      </c>
      <c r="M379" s="67"/>
      <c r="N379" s="67">
        <f>SUM(N380:N380)</f>
        <v>6</v>
      </c>
      <c r="O379" s="67"/>
      <c r="P379" s="67">
        <f>SUM(P380:P380)</f>
        <v>0</v>
      </c>
      <c r="S379" s="155"/>
      <c r="T379" s="155"/>
      <c r="U379" s="155"/>
      <c r="V379" s="155"/>
      <c r="W379" s="146"/>
      <c r="X379" s="24"/>
      <c r="Y379" s="24"/>
      <c r="Z379" s="24"/>
      <c r="AA379" s="24"/>
      <c r="AB379" s="24"/>
      <c r="AC379" s="24"/>
      <c r="AD379" s="24"/>
      <c r="AE379" s="24"/>
      <c r="AF379" s="24"/>
      <c r="AG379" s="24"/>
      <c r="AH379" s="24"/>
    </row>
    <row r="380" spans="1:34" ht="23.45" customHeight="1" x14ac:dyDescent="0.2">
      <c r="A380" s="383" t="s">
        <v>173</v>
      </c>
      <c r="B380" s="383"/>
      <c r="C380" s="383"/>
      <c r="D380" s="383"/>
      <c r="E380" s="80">
        <f t="shared" si="15"/>
        <v>9</v>
      </c>
      <c r="F380" s="67">
        <v>1</v>
      </c>
      <c r="G380" s="67"/>
      <c r="H380" s="67">
        <v>0</v>
      </c>
      <c r="I380" s="67">
        <v>0</v>
      </c>
      <c r="J380" s="67">
        <v>0</v>
      </c>
      <c r="K380" s="67">
        <v>0</v>
      </c>
      <c r="L380" s="67">
        <v>2</v>
      </c>
      <c r="M380" s="67"/>
      <c r="N380" s="67">
        <v>6</v>
      </c>
      <c r="O380" s="67"/>
      <c r="P380" s="67">
        <v>0</v>
      </c>
      <c r="S380" s="150"/>
      <c r="T380" s="150"/>
      <c r="U380" s="150"/>
      <c r="V380" s="150"/>
      <c r="W380" s="146"/>
      <c r="X380" s="24"/>
      <c r="Y380" s="24"/>
      <c r="Z380" s="24"/>
      <c r="AA380" s="24"/>
      <c r="AB380" s="24"/>
      <c r="AC380" s="24"/>
      <c r="AD380" s="24"/>
      <c r="AE380" s="24"/>
      <c r="AF380" s="24"/>
      <c r="AG380" s="24"/>
      <c r="AH380" s="24"/>
    </row>
    <row r="381" spans="1:34" ht="23.45" customHeight="1" x14ac:dyDescent="0.2">
      <c r="A381" s="348" t="s">
        <v>565</v>
      </c>
      <c r="B381" s="348"/>
      <c r="C381" s="348"/>
      <c r="D381" s="348"/>
      <c r="E381" s="80">
        <f t="shared" si="15"/>
        <v>3</v>
      </c>
      <c r="F381" s="67">
        <f>SUM(F382:F382)</f>
        <v>0</v>
      </c>
      <c r="G381" s="67"/>
      <c r="H381" s="67">
        <f>SUM(H382:H382)</f>
        <v>0</v>
      </c>
      <c r="I381" s="67">
        <f>SUM(I382:I382)</f>
        <v>0</v>
      </c>
      <c r="J381" s="67">
        <f>SUM(J382:J382)</f>
        <v>0</v>
      </c>
      <c r="K381" s="67">
        <f>SUM(K382:K382)</f>
        <v>0</v>
      </c>
      <c r="L381" s="67">
        <f>SUM(L382:L382)</f>
        <v>1</v>
      </c>
      <c r="M381" s="67"/>
      <c r="N381" s="67">
        <f>SUM(N382:N382)</f>
        <v>2</v>
      </c>
      <c r="O381" s="67"/>
      <c r="P381" s="67">
        <f>SUM(P382:P382)</f>
        <v>0</v>
      </c>
      <c r="S381" s="155"/>
      <c r="T381" s="155"/>
      <c r="U381" s="155"/>
      <c r="V381" s="155"/>
      <c r="W381" s="146"/>
      <c r="X381" s="24"/>
      <c r="Y381" s="24"/>
      <c r="Z381" s="24"/>
      <c r="AA381" s="24"/>
      <c r="AB381" s="24"/>
      <c r="AC381" s="24"/>
      <c r="AD381" s="24"/>
      <c r="AE381" s="24"/>
      <c r="AF381" s="24"/>
      <c r="AG381" s="24"/>
      <c r="AH381" s="24"/>
    </row>
    <row r="382" spans="1:34" ht="23.45" customHeight="1" x14ac:dyDescent="0.2">
      <c r="A382" s="383" t="s">
        <v>173</v>
      </c>
      <c r="B382" s="383"/>
      <c r="C382" s="383"/>
      <c r="D382" s="383"/>
      <c r="E382" s="80">
        <f t="shared" si="15"/>
        <v>3</v>
      </c>
      <c r="F382" s="67">
        <v>0</v>
      </c>
      <c r="G382" s="67"/>
      <c r="H382" s="67">
        <v>0</v>
      </c>
      <c r="I382" s="67">
        <v>0</v>
      </c>
      <c r="J382" s="67">
        <v>0</v>
      </c>
      <c r="K382" s="67">
        <v>0</v>
      </c>
      <c r="L382" s="67">
        <v>1</v>
      </c>
      <c r="M382" s="67"/>
      <c r="N382" s="67">
        <v>2</v>
      </c>
      <c r="O382" s="67"/>
      <c r="P382" s="67">
        <v>0</v>
      </c>
      <c r="S382" s="150"/>
      <c r="T382" s="150"/>
      <c r="U382" s="150"/>
      <c r="V382" s="150"/>
      <c r="W382" s="146"/>
      <c r="X382" s="24"/>
      <c r="Y382" s="24"/>
      <c r="Z382" s="24"/>
      <c r="AA382" s="24"/>
      <c r="AB382" s="24"/>
      <c r="AC382" s="24"/>
      <c r="AD382" s="24"/>
      <c r="AE382" s="24"/>
      <c r="AF382" s="24"/>
      <c r="AG382" s="24"/>
      <c r="AH382" s="24"/>
    </row>
    <row r="383" spans="1:34" ht="23.45" customHeight="1" x14ac:dyDescent="0.2">
      <c r="A383" s="348" t="s">
        <v>566</v>
      </c>
      <c r="B383" s="348"/>
      <c r="C383" s="348"/>
      <c r="D383" s="348"/>
      <c r="E383" s="80">
        <f t="shared" si="15"/>
        <v>8</v>
      </c>
      <c r="F383" s="67">
        <f>SUM(F384:F384)</f>
        <v>0</v>
      </c>
      <c r="G383" s="67"/>
      <c r="H383" s="67">
        <f>SUM(H384:H384)</f>
        <v>0</v>
      </c>
      <c r="I383" s="67">
        <f>SUM(I384:I384)</f>
        <v>0</v>
      </c>
      <c r="J383" s="67">
        <f>SUM(J384:J384)</f>
        <v>0</v>
      </c>
      <c r="K383" s="67">
        <f>SUM(K384:K384)</f>
        <v>0</v>
      </c>
      <c r="L383" s="67">
        <f>SUM(L384:L384)</f>
        <v>3</v>
      </c>
      <c r="M383" s="67"/>
      <c r="N383" s="67">
        <f>SUM(N384:N384)</f>
        <v>5</v>
      </c>
      <c r="O383" s="67"/>
      <c r="P383" s="67">
        <f>SUM(P384:P384)</f>
        <v>0</v>
      </c>
      <c r="S383" s="155"/>
      <c r="T383" s="155"/>
      <c r="U383" s="155"/>
      <c r="V383" s="155"/>
      <c r="W383" s="146"/>
      <c r="X383" s="24"/>
      <c r="Y383" s="24"/>
      <c r="Z383" s="24"/>
      <c r="AA383" s="24"/>
      <c r="AB383" s="24"/>
      <c r="AC383" s="24"/>
      <c r="AD383" s="24"/>
      <c r="AE383" s="24"/>
      <c r="AF383" s="24"/>
      <c r="AG383" s="24"/>
      <c r="AH383" s="24"/>
    </row>
    <row r="384" spans="1:34" ht="23.45" customHeight="1" x14ac:dyDescent="0.2">
      <c r="A384" s="383" t="s">
        <v>173</v>
      </c>
      <c r="B384" s="383"/>
      <c r="C384" s="383"/>
      <c r="D384" s="383"/>
      <c r="E384" s="80">
        <f t="shared" si="15"/>
        <v>8</v>
      </c>
      <c r="F384" s="67">
        <v>0</v>
      </c>
      <c r="G384" s="67"/>
      <c r="H384" s="67">
        <v>0</v>
      </c>
      <c r="I384" s="67">
        <v>0</v>
      </c>
      <c r="J384" s="67">
        <v>0</v>
      </c>
      <c r="K384" s="67">
        <v>0</v>
      </c>
      <c r="L384" s="67">
        <v>3</v>
      </c>
      <c r="M384" s="67"/>
      <c r="N384" s="67">
        <v>5</v>
      </c>
      <c r="O384" s="67"/>
      <c r="P384" s="67">
        <v>0</v>
      </c>
      <c r="S384" s="150"/>
      <c r="T384" s="150"/>
      <c r="U384" s="150"/>
      <c r="V384" s="150"/>
      <c r="W384" s="146"/>
      <c r="X384" s="24"/>
      <c r="Y384" s="24"/>
      <c r="Z384" s="24"/>
      <c r="AA384" s="24"/>
      <c r="AB384" s="24"/>
      <c r="AC384" s="24"/>
      <c r="AD384" s="24"/>
      <c r="AE384" s="24"/>
      <c r="AF384" s="24"/>
      <c r="AG384" s="24"/>
      <c r="AH384" s="24"/>
    </row>
    <row r="385" spans="1:34" ht="23.45" customHeight="1" x14ac:dyDescent="0.2">
      <c r="A385" s="348" t="s">
        <v>567</v>
      </c>
      <c r="B385" s="348"/>
      <c r="C385" s="348"/>
      <c r="D385" s="348"/>
      <c r="E385" s="80">
        <f t="shared" si="15"/>
        <v>26</v>
      </c>
      <c r="F385" s="67">
        <f>SUM(F386:F387)</f>
        <v>1</v>
      </c>
      <c r="G385" s="67"/>
      <c r="H385" s="67">
        <f>SUM(H386:H387)</f>
        <v>1</v>
      </c>
      <c r="I385" s="67">
        <f>SUM(I386:I387)</f>
        <v>0</v>
      </c>
      <c r="J385" s="67">
        <f>SUM(J386:J387)</f>
        <v>0</v>
      </c>
      <c r="K385" s="67">
        <f>SUM(K386:K387)</f>
        <v>0</v>
      </c>
      <c r="L385" s="67">
        <f>SUM(L386:L387)</f>
        <v>13</v>
      </c>
      <c r="M385" s="67"/>
      <c r="N385" s="67">
        <f>SUM(N386:N387)</f>
        <v>11</v>
      </c>
      <c r="O385" s="67"/>
      <c r="P385" s="67">
        <f>SUM(P386:P387)</f>
        <v>0</v>
      </c>
      <c r="S385" s="155"/>
      <c r="T385" s="155"/>
      <c r="U385" s="155"/>
      <c r="V385" s="155"/>
      <c r="W385" s="146"/>
      <c r="X385" s="24"/>
      <c r="Y385" s="24"/>
      <c r="Z385" s="24"/>
      <c r="AA385" s="24"/>
      <c r="AB385" s="24"/>
      <c r="AC385" s="24"/>
      <c r="AD385" s="24"/>
      <c r="AE385" s="24"/>
      <c r="AF385" s="24"/>
      <c r="AG385" s="24"/>
      <c r="AH385" s="24"/>
    </row>
    <row r="386" spans="1:34" ht="23.45" customHeight="1" x14ac:dyDescent="0.2">
      <c r="A386" s="383" t="s">
        <v>173</v>
      </c>
      <c r="B386" s="383"/>
      <c r="C386" s="383"/>
      <c r="D386" s="383"/>
      <c r="E386" s="80">
        <f t="shared" si="15"/>
        <v>25</v>
      </c>
      <c r="F386" s="67">
        <v>1</v>
      </c>
      <c r="G386" s="67"/>
      <c r="H386" s="67">
        <v>1</v>
      </c>
      <c r="I386" s="67">
        <v>0</v>
      </c>
      <c r="J386" s="67">
        <v>0</v>
      </c>
      <c r="K386" s="67">
        <v>0</v>
      </c>
      <c r="L386" s="67">
        <v>13</v>
      </c>
      <c r="M386" s="67"/>
      <c r="N386" s="67">
        <v>10</v>
      </c>
      <c r="O386" s="67"/>
      <c r="P386" s="67">
        <v>0</v>
      </c>
      <c r="S386" s="150"/>
      <c r="T386" s="150"/>
      <c r="U386" s="150"/>
      <c r="V386" s="150"/>
      <c r="W386" s="146"/>
      <c r="X386" s="24"/>
      <c r="Y386" s="24"/>
      <c r="Z386" s="24"/>
      <c r="AA386" s="24"/>
      <c r="AB386" s="24"/>
      <c r="AC386" s="24"/>
      <c r="AD386" s="24"/>
      <c r="AE386" s="24"/>
      <c r="AF386" s="24"/>
      <c r="AG386" s="24"/>
      <c r="AH386" s="24"/>
    </row>
    <row r="387" spans="1:34" ht="22.5" customHeight="1" x14ac:dyDescent="0.2">
      <c r="A387" s="396" t="s">
        <v>224</v>
      </c>
      <c r="B387" s="396"/>
      <c r="C387" s="396"/>
      <c r="D387" s="396"/>
      <c r="E387" s="80">
        <f t="shared" si="15"/>
        <v>1</v>
      </c>
      <c r="F387" s="67">
        <v>0</v>
      </c>
      <c r="G387" s="67"/>
      <c r="H387" s="67">
        <v>0</v>
      </c>
      <c r="I387" s="67">
        <v>0</v>
      </c>
      <c r="J387" s="67">
        <v>0</v>
      </c>
      <c r="K387" s="67">
        <v>0</v>
      </c>
      <c r="L387" s="67">
        <v>0</v>
      </c>
      <c r="M387" s="67"/>
      <c r="N387" s="67">
        <v>1</v>
      </c>
      <c r="O387" s="67"/>
      <c r="P387" s="67">
        <v>0</v>
      </c>
      <c r="S387" s="153"/>
      <c r="T387" s="153"/>
      <c r="U387" s="153"/>
      <c r="V387" s="153"/>
      <c r="W387" s="146"/>
      <c r="X387" s="24"/>
      <c r="Y387" s="24"/>
      <c r="Z387" s="24"/>
      <c r="AA387" s="24"/>
      <c r="AB387" s="24"/>
      <c r="AC387" s="24"/>
      <c r="AD387" s="24"/>
      <c r="AE387" s="24"/>
      <c r="AF387" s="24"/>
      <c r="AG387" s="24"/>
      <c r="AH387" s="24"/>
    </row>
    <row r="388" spans="1:34" ht="23.45" customHeight="1" x14ac:dyDescent="0.2">
      <c r="A388" s="348" t="s">
        <v>568</v>
      </c>
      <c r="B388" s="348"/>
      <c r="C388" s="348"/>
      <c r="D388" s="348"/>
      <c r="E388" s="80">
        <f t="shared" si="15"/>
        <v>7</v>
      </c>
      <c r="F388" s="67">
        <f>SUM(F389:F389)</f>
        <v>0</v>
      </c>
      <c r="G388" s="67"/>
      <c r="H388" s="67">
        <f>SUM(H389:H389)</f>
        <v>1</v>
      </c>
      <c r="I388" s="67">
        <f>SUM(I389:I389)</f>
        <v>0</v>
      </c>
      <c r="J388" s="67">
        <f>SUM(J389:J389)</f>
        <v>0</v>
      </c>
      <c r="K388" s="67">
        <f>SUM(K389:K389)</f>
        <v>0</v>
      </c>
      <c r="L388" s="67">
        <f>SUM(L389:L389)</f>
        <v>3</v>
      </c>
      <c r="M388" s="67"/>
      <c r="N388" s="67">
        <f>SUM(N389:N389)</f>
        <v>3</v>
      </c>
      <c r="O388" s="67"/>
      <c r="P388" s="67">
        <f>SUM(P389:P389)</f>
        <v>0</v>
      </c>
      <c r="S388" s="155"/>
      <c r="T388" s="155"/>
      <c r="U388" s="155"/>
      <c r="V388" s="155"/>
      <c r="W388" s="146"/>
      <c r="X388" s="24"/>
      <c r="Y388" s="24"/>
      <c r="Z388" s="24"/>
      <c r="AA388" s="24"/>
      <c r="AB388" s="24"/>
      <c r="AC388" s="24"/>
      <c r="AD388" s="24"/>
      <c r="AE388" s="24"/>
      <c r="AF388" s="24"/>
      <c r="AG388" s="24"/>
      <c r="AH388" s="24"/>
    </row>
    <row r="389" spans="1:34" ht="23.45" customHeight="1" x14ac:dyDescent="0.2">
      <c r="A389" s="383" t="s">
        <v>173</v>
      </c>
      <c r="B389" s="383"/>
      <c r="C389" s="383"/>
      <c r="D389" s="383"/>
      <c r="E389" s="80">
        <f t="shared" si="15"/>
        <v>7</v>
      </c>
      <c r="F389" s="67">
        <v>0</v>
      </c>
      <c r="G389" s="67"/>
      <c r="H389" s="67">
        <v>1</v>
      </c>
      <c r="I389" s="67">
        <v>0</v>
      </c>
      <c r="J389" s="67">
        <v>0</v>
      </c>
      <c r="K389" s="67">
        <v>0</v>
      </c>
      <c r="L389" s="67">
        <v>3</v>
      </c>
      <c r="M389" s="67"/>
      <c r="N389" s="67">
        <v>3</v>
      </c>
      <c r="O389" s="67"/>
      <c r="P389" s="67">
        <v>0</v>
      </c>
      <c r="S389" s="150"/>
      <c r="T389" s="150"/>
      <c r="U389" s="150"/>
      <c r="V389" s="150"/>
      <c r="W389" s="146"/>
      <c r="X389" s="24"/>
      <c r="Y389" s="24"/>
      <c r="Z389" s="24"/>
      <c r="AA389" s="24"/>
      <c r="AB389" s="24"/>
      <c r="AC389" s="24"/>
      <c r="AD389" s="24"/>
      <c r="AE389" s="24"/>
      <c r="AF389" s="24"/>
      <c r="AG389" s="24"/>
      <c r="AH389" s="24"/>
    </row>
    <row r="390" spans="1:34" ht="23.45" customHeight="1" x14ac:dyDescent="0.2">
      <c r="A390" s="348" t="s">
        <v>569</v>
      </c>
      <c r="B390" s="348"/>
      <c r="C390" s="348"/>
      <c r="D390" s="348"/>
      <c r="E390" s="80">
        <f t="shared" si="15"/>
        <v>2</v>
      </c>
      <c r="F390" s="67">
        <f>SUM(F391:F391)</f>
        <v>0</v>
      </c>
      <c r="G390" s="67"/>
      <c r="H390" s="67">
        <f>SUM(H391:H391)</f>
        <v>0</v>
      </c>
      <c r="I390" s="67">
        <f>SUM(I391:I391)</f>
        <v>0</v>
      </c>
      <c r="J390" s="67">
        <f>SUM(J391:J391)</f>
        <v>0</v>
      </c>
      <c r="K390" s="67">
        <f>SUM(K391:K391)</f>
        <v>0</v>
      </c>
      <c r="L390" s="67">
        <f>SUM(L391:L391)</f>
        <v>0</v>
      </c>
      <c r="M390" s="67"/>
      <c r="N390" s="67">
        <f>SUM(N391:N391)</f>
        <v>2</v>
      </c>
      <c r="O390" s="67"/>
      <c r="P390" s="67">
        <f>SUM(P391:P391)</f>
        <v>0</v>
      </c>
      <c r="S390" s="155"/>
      <c r="T390" s="155"/>
      <c r="U390" s="155"/>
      <c r="V390" s="155"/>
      <c r="W390" s="146"/>
      <c r="X390" s="24"/>
      <c r="Y390" s="24"/>
      <c r="Z390" s="24"/>
      <c r="AA390" s="24"/>
      <c r="AB390" s="24"/>
      <c r="AC390" s="24"/>
      <c r="AD390" s="24"/>
      <c r="AE390" s="24"/>
      <c r="AF390" s="24"/>
      <c r="AG390" s="24"/>
      <c r="AH390" s="24"/>
    </row>
    <row r="391" spans="1:34" ht="23.45" customHeight="1" x14ac:dyDescent="0.2">
      <c r="A391" s="383" t="s">
        <v>173</v>
      </c>
      <c r="B391" s="383"/>
      <c r="C391" s="383"/>
      <c r="D391" s="383"/>
      <c r="E391" s="80">
        <f t="shared" si="15"/>
        <v>2</v>
      </c>
      <c r="F391" s="67">
        <v>0</v>
      </c>
      <c r="G391" s="67"/>
      <c r="H391" s="67">
        <v>0</v>
      </c>
      <c r="I391" s="67">
        <v>0</v>
      </c>
      <c r="J391" s="67">
        <v>0</v>
      </c>
      <c r="K391" s="67">
        <v>0</v>
      </c>
      <c r="L391" s="67">
        <v>0</v>
      </c>
      <c r="M391" s="67"/>
      <c r="N391" s="67">
        <v>2</v>
      </c>
      <c r="O391" s="67"/>
      <c r="P391" s="67">
        <v>0</v>
      </c>
      <c r="S391" s="150"/>
      <c r="T391" s="150"/>
      <c r="U391" s="150"/>
      <c r="V391" s="150"/>
      <c r="W391" s="146"/>
      <c r="X391" s="24"/>
      <c r="Y391" s="24"/>
      <c r="Z391" s="24"/>
      <c r="AA391" s="24"/>
      <c r="AB391" s="24"/>
      <c r="AC391" s="24"/>
      <c r="AD391" s="24"/>
      <c r="AE391" s="24"/>
      <c r="AF391" s="24"/>
      <c r="AG391" s="24"/>
      <c r="AH391" s="24"/>
    </row>
    <row r="392" spans="1:34" ht="23.45" customHeight="1" x14ac:dyDescent="0.2">
      <c r="A392" s="348" t="s">
        <v>570</v>
      </c>
      <c r="B392" s="348"/>
      <c r="C392" s="348"/>
      <c r="D392" s="348"/>
      <c r="E392" s="80">
        <f t="shared" si="15"/>
        <v>7</v>
      </c>
      <c r="F392" s="67">
        <f>SUM(F393:F393)</f>
        <v>0</v>
      </c>
      <c r="G392" s="67"/>
      <c r="H392" s="67">
        <f>SUM(H393:H393)</f>
        <v>0</v>
      </c>
      <c r="I392" s="67">
        <f>SUM(I393:I393)</f>
        <v>0</v>
      </c>
      <c r="J392" s="67">
        <f>SUM(J393:J393)</f>
        <v>0</v>
      </c>
      <c r="K392" s="67">
        <f>SUM(K393:K393)</f>
        <v>0</v>
      </c>
      <c r="L392" s="67">
        <f>SUM(L393:L393)</f>
        <v>3</v>
      </c>
      <c r="M392" s="67"/>
      <c r="N392" s="67">
        <f>SUM(N393:N393)</f>
        <v>4</v>
      </c>
      <c r="O392" s="67"/>
      <c r="P392" s="67">
        <f>SUM(P393:P393)</f>
        <v>0</v>
      </c>
      <c r="S392" s="155"/>
      <c r="T392" s="155"/>
      <c r="U392" s="155"/>
      <c r="V392" s="155"/>
      <c r="W392" s="146"/>
      <c r="X392" s="24"/>
      <c r="Y392" s="24"/>
      <c r="Z392" s="24"/>
      <c r="AA392" s="24"/>
      <c r="AB392" s="24"/>
      <c r="AC392" s="24"/>
      <c r="AD392" s="24"/>
      <c r="AE392" s="24"/>
      <c r="AF392" s="24"/>
      <c r="AG392" s="24"/>
      <c r="AH392" s="24"/>
    </row>
    <row r="393" spans="1:34" ht="23.45" customHeight="1" x14ac:dyDescent="0.2">
      <c r="A393" s="383" t="s">
        <v>173</v>
      </c>
      <c r="B393" s="383"/>
      <c r="C393" s="383"/>
      <c r="D393" s="383"/>
      <c r="E393" s="80">
        <f t="shared" si="15"/>
        <v>7</v>
      </c>
      <c r="F393" s="67">
        <v>0</v>
      </c>
      <c r="G393" s="67"/>
      <c r="H393" s="67">
        <v>0</v>
      </c>
      <c r="I393" s="67">
        <v>0</v>
      </c>
      <c r="J393" s="67">
        <v>0</v>
      </c>
      <c r="K393" s="67">
        <v>0</v>
      </c>
      <c r="L393" s="67">
        <v>3</v>
      </c>
      <c r="M393" s="67"/>
      <c r="N393" s="67">
        <v>4</v>
      </c>
      <c r="O393" s="67"/>
      <c r="P393" s="67">
        <v>0</v>
      </c>
      <c r="S393" s="150"/>
      <c r="T393" s="150"/>
      <c r="U393" s="150"/>
      <c r="V393" s="150"/>
      <c r="W393" s="146"/>
      <c r="X393" s="24"/>
      <c r="Y393" s="24"/>
      <c r="Z393" s="24"/>
      <c r="AA393" s="24"/>
      <c r="AB393" s="24"/>
      <c r="AC393" s="24"/>
      <c r="AD393" s="24"/>
      <c r="AE393" s="24"/>
      <c r="AF393" s="24"/>
      <c r="AG393" s="24"/>
      <c r="AH393" s="24"/>
    </row>
    <row r="394" spans="1:34" ht="23.45" customHeight="1" x14ac:dyDescent="0.2">
      <c r="A394" s="348" t="s">
        <v>571</v>
      </c>
      <c r="B394" s="348"/>
      <c r="C394" s="348"/>
      <c r="D394" s="348"/>
      <c r="E394" s="80">
        <f t="shared" si="15"/>
        <v>5</v>
      </c>
      <c r="F394" s="67">
        <f>SUM(F395:F395)</f>
        <v>0</v>
      </c>
      <c r="G394" s="67"/>
      <c r="H394" s="67">
        <f>SUM(H395:H395)</f>
        <v>0</v>
      </c>
      <c r="I394" s="67">
        <f>SUM(I395:I395)</f>
        <v>0</v>
      </c>
      <c r="J394" s="67">
        <f>SUM(J395:J395)</f>
        <v>0</v>
      </c>
      <c r="K394" s="67">
        <f>SUM(K395:K395)</f>
        <v>0</v>
      </c>
      <c r="L394" s="67">
        <f>SUM(L395:L395)</f>
        <v>1</v>
      </c>
      <c r="M394" s="67"/>
      <c r="N394" s="67">
        <f>SUM(N395:N395)</f>
        <v>4</v>
      </c>
      <c r="O394" s="67"/>
      <c r="P394" s="67">
        <f>SUM(P395:P395)</f>
        <v>0</v>
      </c>
      <c r="S394" s="155"/>
      <c r="T394" s="155"/>
      <c r="U394" s="155"/>
      <c r="V394" s="155"/>
      <c r="W394" s="146"/>
      <c r="X394" s="24"/>
      <c r="Y394" s="24"/>
      <c r="Z394" s="24"/>
      <c r="AA394" s="24"/>
      <c r="AB394" s="24"/>
      <c r="AC394" s="24"/>
      <c r="AD394" s="24"/>
      <c r="AE394" s="24"/>
      <c r="AF394" s="24"/>
      <c r="AG394" s="24"/>
      <c r="AH394" s="24"/>
    </row>
    <row r="395" spans="1:34" ht="23.45" customHeight="1" x14ac:dyDescent="0.2">
      <c r="A395" s="383" t="s">
        <v>173</v>
      </c>
      <c r="B395" s="383"/>
      <c r="C395" s="383"/>
      <c r="D395" s="383"/>
      <c r="E395" s="80">
        <f t="shared" si="15"/>
        <v>5</v>
      </c>
      <c r="F395" s="67">
        <v>0</v>
      </c>
      <c r="G395" s="67"/>
      <c r="H395" s="67">
        <v>0</v>
      </c>
      <c r="I395" s="67">
        <v>0</v>
      </c>
      <c r="J395" s="67">
        <v>0</v>
      </c>
      <c r="K395" s="67">
        <v>0</v>
      </c>
      <c r="L395" s="67">
        <v>1</v>
      </c>
      <c r="M395" s="67"/>
      <c r="N395" s="67">
        <v>4</v>
      </c>
      <c r="O395" s="67"/>
      <c r="P395" s="67">
        <v>0</v>
      </c>
      <c r="S395" s="150"/>
      <c r="T395" s="150"/>
      <c r="U395" s="150"/>
      <c r="V395" s="150"/>
      <c r="W395" s="146"/>
      <c r="X395" s="24"/>
      <c r="Y395" s="24"/>
      <c r="Z395" s="24"/>
      <c r="AA395" s="24"/>
      <c r="AB395" s="24"/>
      <c r="AC395" s="24"/>
      <c r="AD395" s="24"/>
      <c r="AE395" s="24"/>
      <c r="AF395" s="24"/>
      <c r="AG395" s="24"/>
      <c r="AH395" s="24"/>
    </row>
    <row r="396" spans="1:34" ht="23.45" customHeight="1" x14ac:dyDescent="0.2">
      <c r="A396" s="348" t="s">
        <v>572</v>
      </c>
      <c r="B396" s="348"/>
      <c r="C396" s="348"/>
      <c r="D396" s="348"/>
      <c r="E396" s="80">
        <f t="shared" si="15"/>
        <v>13</v>
      </c>
      <c r="F396" s="67">
        <f>SUM(F397:F398)</f>
        <v>0</v>
      </c>
      <c r="G396" s="67"/>
      <c r="H396" s="67">
        <f>SUM(H397:H398)</f>
        <v>1</v>
      </c>
      <c r="I396" s="67">
        <f>SUM(I397:I398)</f>
        <v>0</v>
      </c>
      <c r="J396" s="67">
        <f>SUM(J397:J398)</f>
        <v>0</v>
      </c>
      <c r="K396" s="67">
        <f>SUM(K397:K398)</f>
        <v>0</v>
      </c>
      <c r="L396" s="67">
        <f>SUM(L397:L398)</f>
        <v>7</v>
      </c>
      <c r="M396" s="67"/>
      <c r="N396" s="67">
        <f>SUM(N397:N398)</f>
        <v>5</v>
      </c>
      <c r="O396" s="67"/>
      <c r="P396" s="67">
        <f>SUM(P397:P398)</f>
        <v>0</v>
      </c>
      <c r="S396" s="155"/>
      <c r="T396" s="155"/>
      <c r="U396" s="155"/>
      <c r="V396" s="155"/>
      <c r="W396" s="146"/>
      <c r="X396" s="24"/>
      <c r="Y396" s="24"/>
      <c r="Z396" s="24"/>
      <c r="AA396" s="24"/>
      <c r="AB396" s="24"/>
      <c r="AC396" s="24"/>
      <c r="AD396" s="24"/>
      <c r="AE396" s="24"/>
      <c r="AF396" s="24"/>
      <c r="AG396" s="24"/>
      <c r="AH396" s="24"/>
    </row>
    <row r="397" spans="1:34" ht="23.45" customHeight="1" x14ac:dyDescent="0.2">
      <c r="A397" s="383" t="s">
        <v>173</v>
      </c>
      <c r="B397" s="383"/>
      <c r="C397" s="383"/>
      <c r="D397" s="383"/>
      <c r="E397" s="80">
        <f t="shared" si="15"/>
        <v>12</v>
      </c>
      <c r="F397" s="67">
        <v>0</v>
      </c>
      <c r="G397" s="67"/>
      <c r="H397" s="67">
        <v>1</v>
      </c>
      <c r="I397" s="67">
        <v>0</v>
      </c>
      <c r="J397" s="67">
        <v>0</v>
      </c>
      <c r="K397" s="67">
        <v>0</v>
      </c>
      <c r="L397" s="67">
        <v>7</v>
      </c>
      <c r="M397" s="67"/>
      <c r="N397" s="67">
        <v>4</v>
      </c>
      <c r="O397" s="67"/>
      <c r="P397" s="67">
        <v>0</v>
      </c>
      <c r="S397" s="150"/>
      <c r="T397" s="150"/>
      <c r="U397" s="150"/>
      <c r="V397" s="150"/>
      <c r="W397" s="146"/>
      <c r="X397" s="24"/>
      <c r="Y397" s="24"/>
      <c r="Z397" s="24"/>
      <c r="AA397" s="24"/>
      <c r="AB397" s="24"/>
      <c r="AC397" s="24"/>
      <c r="AD397" s="24"/>
      <c r="AE397" s="24"/>
      <c r="AF397" s="24"/>
      <c r="AG397" s="24"/>
      <c r="AH397" s="24"/>
    </row>
    <row r="398" spans="1:34" ht="22.5" customHeight="1" x14ac:dyDescent="0.2">
      <c r="A398" s="396" t="s">
        <v>224</v>
      </c>
      <c r="B398" s="396"/>
      <c r="C398" s="396"/>
      <c r="D398" s="396"/>
      <c r="E398" s="80">
        <f t="shared" si="15"/>
        <v>1</v>
      </c>
      <c r="F398" s="67">
        <v>0</v>
      </c>
      <c r="G398" s="67"/>
      <c r="H398" s="67">
        <v>0</v>
      </c>
      <c r="I398" s="67">
        <v>0</v>
      </c>
      <c r="J398" s="67">
        <v>0</v>
      </c>
      <c r="K398" s="67">
        <v>0</v>
      </c>
      <c r="L398" s="67">
        <v>0</v>
      </c>
      <c r="M398" s="67"/>
      <c r="N398" s="67">
        <v>1</v>
      </c>
      <c r="O398" s="67"/>
      <c r="P398" s="67">
        <v>0</v>
      </c>
      <c r="S398" s="153"/>
      <c r="T398" s="153"/>
      <c r="U398" s="153"/>
      <c r="V398" s="153"/>
      <c r="W398" s="146"/>
      <c r="X398" s="24"/>
      <c r="Y398" s="24"/>
      <c r="Z398" s="24"/>
      <c r="AA398" s="24"/>
      <c r="AB398" s="24"/>
      <c r="AC398" s="24"/>
      <c r="AD398" s="24"/>
      <c r="AE398" s="24"/>
      <c r="AF398" s="24"/>
      <c r="AG398" s="24"/>
      <c r="AH398" s="24"/>
    </row>
    <row r="399" spans="1:34" ht="23.45" customHeight="1" x14ac:dyDescent="0.2">
      <c r="A399" s="348" t="s">
        <v>573</v>
      </c>
      <c r="B399" s="348"/>
      <c r="C399" s="348"/>
      <c r="D399" s="348"/>
      <c r="E399" s="80">
        <f t="shared" ref="E399:E425" si="16">SUM(F399:P399)</f>
        <v>1</v>
      </c>
      <c r="F399" s="67">
        <f>SUM(F400:F400)</f>
        <v>0</v>
      </c>
      <c r="G399" s="67"/>
      <c r="H399" s="67">
        <f>SUM(H400:H400)</f>
        <v>0</v>
      </c>
      <c r="I399" s="67">
        <f>SUM(I400:I400)</f>
        <v>0</v>
      </c>
      <c r="J399" s="67">
        <f>SUM(J400:J400)</f>
        <v>0</v>
      </c>
      <c r="K399" s="67">
        <f>SUM(K400:K400)</f>
        <v>0</v>
      </c>
      <c r="L399" s="67">
        <f>SUM(L400:L400)</f>
        <v>0</v>
      </c>
      <c r="M399" s="67"/>
      <c r="N399" s="67">
        <f>SUM(N400:N400)</f>
        <v>1</v>
      </c>
      <c r="O399" s="67"/>
      <c r="P399" s="67">
        <f>SUM(P400:P400)</f>
        <v>0</v>
      </c>
      <c r="Q399" s="71"/>
      <c r="S399" s="155"/>
      <c r="T399" s="155"/>
      <c r="U399" s="155"/>
      <c r="V399" s="155"/>
      <c r="W399" s="146"/>
      <c r="X399" s="24"/>
      <c r="Y399" s="24"/>
      <c r="Z399" s="24"/>
      <c r="AA399" s="24"/>
      <c r="AB399" s="24"/>
      <c r="AC399" s="24"/>
      <c r="AD399" s="24"/>
      <c r="AE399" s="24"/>
      <c r="AF399" s="24"/>
      <c r="AG399" s="24"/>
      <c r="AH399" s="24"/>
    </row>
    <row r="400" spans="1:34" ht="23.45" customHeight="1" x14ac:dyDescent="0.2">
      <c r="A400" s="383" t="s">
        <v>173</v>
      </c>
      <c r="B400" s="383"/>
      <c r="C400" s="383"/>
      <c r="D400" s="383"/>
      <c r="E400" s="80">
        <f t="shared" si="16"/>
        <v>1</v>
      </c>
      <c r="F400" s="67">
        <v>0</v>
      </c>
      <c r="G400" s="67"/>
      <c r="H400" s="67">
        <v>0</v>
      </c>
      <c r="I400" s="67">
        <v>0</v>
      </c>
      <c r="J400" s="67">
        <v>0</v>
      </c>
      <c r="K400" s="67">
        <v>0</v>
      </c>
      <c r="L400" s="67">
        <v>0</v>
      </c>
      <c r="M400" s="67"/>
      <c r="N400" s="67">
        <v>1</v>
      </c>
      <c r="O400" s="67"/>
      <c r="P400" s="67">
        <v>0</v>
      </c>
      <c r="S400" s="150"/>
      <c r="T400" s="150"/>
      <c r="U400" s="150"/>
      <c r="V400" s="150"/>
      <c r="W400" s="146"/>
      <c r="X400" s="24"/>
      <c r="Y400" s="24"/>
      <c r="Z400" s="24"/>
      <c r="AA400" s="24"/>
      <c r="AB400" s="24"/>
      <c r="AC400" s="24"/>
      <c r="AD400" s="24"/>
      <c r="AE400" s="24"/>
      <c r="AF400" s="24"/>
      <c r="AG400" s="24"/>
      <c r="AH400" s="24"/>
    </row>
    <row r="401" spans="1:34" ht="23.45" customHeight="1" x14ac:dyDescent="0.2">
      <c r="A401" s="348" t="s">
        <v>574</v>
      </c>
      <c r="B401" s="348"/>
      <c r="C401" s="348"/>
      <c r="D401" s="348"/>
      <c r="E401" s="80">
        <f t="shared" si="16"/>
        <v>2</v>
      </c>
      <c r="F401" s="67">
        <f>SUM(F402:F402)</f>
        <v>0</v>
      </c>
      <c r="G401" s="67"/>
      <c r="H401" s="67">
        <f>SUM(H402:H402)</f>
        <v>0</v>
      </c>
      <c r="I401" s="67">
        <f>SUM(I402:I402)</f>
        <v>0</v>
      </c>
      <c r="J401" s="67">
        <f>SUM(J402:J402)</f>
        <v>0</v>
      </c>
      <c r="K401" s="67">
        <f>SUM(K402:K402)</f>
        <v>0</v>
      </c>
      <c r="L401" s="67">
        <f>SUM(L402:L402)</f>
        <v>1</v>
      </c>
      <c r="M401" s="67"/>
      <c r="N401" s="67">
        <f>SUM(N402:N402)</f>
        <v>1</v>
      </c>
      <c r="O401" s="67"/>
      <c r="P401" s="67">
        <f>SUM(P402:P402)</f>
        <v>0</v>
      </c>
      <c r="S401" s="155"/>
      <c r="T401" s="155"/>
      <c r="U401" s="155"/>
      <c r="V401" s="155"/>
      <c r="W401" s="146"/>
      <c r="X401" s="24"/>
      <c r="Y401" s="24"/>
      <c r="Z401" s="24"/>
      <c r="AA401" s="24"/>
      <c r="AB401" s="24"/>
      <c r="AC401" s="24"/>
      <c r="AD401" s="24"/>
      <c r="AE401" s="24"/>
      <c r="AF401" s="24"/>
      <c r="AG401" s="24"/>
      <c r="AH401" s="24"/>
    </row>
    <row r="402" spans="1:34" ht="23.45" customHeight="1" x14ac:dyDescent="0.2">
      <c r="A402" s="383" t="s">
        <v>173</v>
      </c>
      <c r="B402" s="383"/>
      <c r="C402" s="383"/>
      <c r="D402" s="383"/>
      <c r="E402" s="80">
        <f t="shared" si="16"/>
        <v>2</v>
      </c>
      <c r="F402" s="67">
        <v>0</v>
      </c>
      <c r="G402" s="67"/>
      <c r="H402" s="67">
        <v>0</v>
      </c>
      <c r="I402" s="67">
        <v>0</v>
      </c>
      <c r="J402" s="67">
        <v>0</v>
      </c>
      <c r="K402" s="67">
        <v>0</v>
      </c>
      <c r="L402" s="67">
        <v>1</v>
      </c>
      <c r="M402" s="67"/>
      <c r="N402" s="67">
        <v>1</v>
      </c>
      <c r="O402" s="67"/>
      <c r="P402" s="67">
        <v>0</v>
      </c>
      <c r="S402" s="150"/>
      <c r="T402" s="150"/>
      <c r="U402" s="150"/>
      <c r="V402" s="150"/>
      <c r="W402" s="146"/>
      <c r="X402" s="24"/>
      <c r="Y402" s="24"/>
      <c r="Z402" s="24"/>
      <c r="AA402" s="24"/>
      <c r="AB402" s="24"/>
      <c r="AC402" s="24"/>
      <c r="AD402" s="24"/>
      <c r="AE402" s="24"/>
      <c r="AF402" s="24"/>
      <c r="AG402" s="24"/>
      <c r="AH402" s="24"/>
    </row>
    <row r="403" spans="1:34" ht="23.45" customHeight="1" x14ac:dyDescent="0.2">
      <c r="A403" s="348" t="s">
        <v>575</v>
      </c>
      <c r="B403" s="348"/>
      <c r="C403" s="348"/>
      <c r="D403" s="348"/>
      <c r="E403" s="80">
        <f t="shared" si="16"/>
        <v>2</v>
      </c>
      <c r="F403" s="67">
        <f>SUM(F404:F405)</f>
        <v>0</v>
      </c>
      <c r="G403" s="67"/>
      <c r="H403" s="67">
        <f>SUM(H404:H405)</f>
        <v>0</v>
      </c>
      <c r="I403" s="67">
        <f>SUM(I404:I405)</f>
        <v>0</v>
      </c>
      <c r="J403" s="67">
        <f>SUM(J404:J405)</f>
        <v>0</v>
      </c>
      <c r="K403" s="67">
        <f>SUM(K404:K405)</f>
        <v>0</v>
      </c>
      <c r="L403" s="67">
        <f>SUM(L404:L405)</f>
        <v>0</v>
      </c>
      <c r="M403" s="67"/>
      <c r="N403" s="67">
        <f>SUM(N404:N405)</f>
        <v>2</v>
      </c>
      <c r="O403" s="67"/>
      <c r="P403" s="67">
        <f>SUM(P404:P405)</f>
        <v>0</v>
      </c>
      <c r="S403" s="155"/>
      <c r="T403" s="155"/>
      <c r="U403" s="155"/>
      <c r="V403" s="155"/>
      <c r="W403" s="146"/>
      <c r="X403" s="24"/>
      <c r="Y403" s="24"/>
      <c r="Z403" s="24"/>
      <c r="AA403" s="24"/>
      <c r="AB403" s="24"/>
      <c r="AC403" s="24"/>
      <c r="AD403" s="24"/>
      <c r="AE403" s="24"/>
      <c r="AF403" s="24"/>
      <c r="AG403" s="24"/>
      <c r="AH403" s="24"/>
    </row>
    <row r="404" spans="1:34" ht="23.45" customHeight="1" x14ac:dyDescent="0.2">
      <c r="A404" s="383" t="s">
        <v>173</v>
      </c>
      <c r="B404" s="383"/>
      <c r="C404" s="383"/>
      <c r="D404" s="383"/>
      <c r="E404" s="80">
        <f t="shared" si="16"/>
        <v>1</v>
      </c>
      <c r="F404" s="67">
        <v>0</v>
      </c>
      <c r="G404" s="67"/>
      <c r="H404" s="67">
        <v>0</v>
      </c>
      <c r="I404" s="67">
        <v>0</v>
      </c>
      <c r="J404" s="67">
        <v>0</v>
      </c>
      <c r="K404" s="67">
        <v>0</v>
      </c>
      <c r="L404" s="67">
        <v>0</v>
      </c>
      <c r="M404" s="67"/>
      <c r="N404" s="67">
        <v>1</v>
      </c>
      <c r="O404" s="67"/>
      <c r="P404" s="67">
        <v>0</v>
      </c>
      <c r="S404" s="150"/>
      <c r="T404" s="150"/>
      <c r="U404" s="150"/>
      <c r="V404" s="150"/>
      <c r="W404" s="146"/>
      <c r="X404" s="24"/>
      <c r="Y404" s="24"/>
      <c r="Z404" s="24"/>
      <c r="AA404" s="24"/>
      <c r="AB404" s="24"/>
      <c r="AC404" s="24"/>
      <c r="AD404" s="24"/>
      <c r="AE404" s="24"/>
      <c r="AF404" s="24"/>
      <c r="AG404" s="24"/>
      <c r="AH404" s="24"/>
    </row>
    <row r="405" spans="1:34" ht="22.5" customHeight="1" x14ac:dyDescent="0.2">
      <c r="A405" s="396" t="s">
        <v>224</v>
      </c>
      <c r="B405" s="396"/>
      <c r="C405" s="396"/>
      <c r="D405" s="396"/>
      <c r="E405" s="80">
        <f t="shared" si="16"/>
        <v>1</v>
      </c>
      <c r="F405" s="67">
        <v>0</v>
      </c>
      <c r="G405" s="67"/>
      <c r="H405" s="67">
        <v>0</v>
      </c>
      <c r="I405" s="67">
        <v>0</v>
      </c>
      <c r="J405" s="67">
        <v>0</v>
      </c>
      <c r="K405" s="67">
        <v>0</v>
      </c>
      <c r="L405" s="67">
        <v>0</v>
      </c>
      <c r="M405" s="67"/>
      <c r="N405" s="67">
        <v>1</v>
      </c>
      <c r="O405" s="67"/>
      <c r="P405" s="67">
        <v>0</v>
      </c>
      <c r="S405" s="153"/>
      <c r="T405" s="153"/>
      <c r="U405" s="153"/>
      <c r="V405" s="153"/>
      <c r="W405" s="146"/>
      <c r="X405" s="24"/>
      <c r="Y405" s="24"/>
      <c r="Z405" s="24"/>
      <c r="AA405" s="24"/>
      <c r="AB405" s="24"/>
      <c r="AC405" s="24"/>
      <c r="AD405" s="24"/>
      <c r="AE405" s="24"/>
      <c r="AF405" s="24"/>
      <c r="AG405" s="24"/>
      <c r="AH405" s="24"/>
    </row>
    <row r="406" spans="1:34" ht="23.45" customHeight="1" x14ac:dyDescent="0.2">
      <c r="A406" s="348" t="s">
        <v>576</v>
      </c>
      <c r="B406" s="348"/>
      <c r="C406" s="348"/>
      <c r="D406" s="348"/>
      <c r="E406" s="80">
        <f t="shared" si="16"/>
        <v>4</v>
      </c>
      <c r="F406" s="67">
        <f>SUM(F407:F407)</f>
        <v>0</v>
      </c>
      <c r="G406" s="67"/>
      <c r="H406" s="67">
        <f>SUM(H407:H407)</f>
        <v>0</v>
      </c>
      <c r="I406" s="67">
        <f>SUM(I407:I407)</f>
        <v>0</v>
      </c>
      <c r="J406" s="67">
        <f>SUM(J407:J407)</f>
        <v>0</v>
      </c>
      <c r="K406" s="67">
        <f>SUM(K407:K407)</f>
        <v>0</v>
      </c>
      <c r="L406" s="67">
        <f>SUM(L407:L407)</f>
        <v>1</v>
      </c>
      <c r="M406" s="67"/>
      <c r="N406" s="67">
        <f>SUM(N407:N407)</f>
        <v>3</v>
      </c>
      <c r="O406" s="67"/>
      <c r="P406" s="67">
        <f>SUM(P407:P407)</f>
        <v>0</v>
      </c>
      <c r="S406" s="155"/>
      <c r="T406" s="155"/>
      <c r="U406" s="155"/>
      <c r="V406" s="155"/>
      <c r="W406" s="146"/>
      <c r="X406" s="24"/>
      <c r="Y406" s="24"/>
      <c r="Z406" s="24"/>
      <c r="AA406" s="24"/>
      <c r="AB406" s="24"/>
      <c r="AC406" s="24"/>
      <c r="AD406" s="24"/>
      <c r="AE406" s="24"/>
      <c r="AF406" s="24"/>
      <c r="AG406" s="24"/>
      <c r="AH406" s="24"/>
    </row>
    <row r="407" spans="1:34" ht="23.45" customHeight="1" x14ac:dyDescent="0.2">
      <c r="A407" s="383" t="s">
        <v>173</v>
      </c>
      <c r="B407" s="383"/>
      <c r="C407" s="383"/>
      <c r="D407" s="383"/>
      <c r="E407" s="80">
        <f t="shared" si="16"/>
        <v>4</v>
      </c>
      <c r="F407" s="67">
        <v>0</v>
      </c>
      <c r="G407" s="67"/>
      <c r="H407" s="67">
        <v>0</v>
      </c>
      <c r="I407" s="67">
        <v>0</v>
      </c>
      <c r="J407" s="67">
        <v>0</v>
      </c>
      <c r="K407" s="67">
        <v>0</v>
      </c>
      <c r="L407" s="67">
        <v>1</v>
      </c>
      <c r="M407" s="67"/>
      <c r="N407" s="67">
        <v>3</v>
      </c>
      <c r="O407" s="67"/>
      <c r="P407" s="67">
        <v>0</v>
      </c>
      <c r="S407" s="150"/>
      <c r="T407" s="150"/>
      <c r="U407" s="150"/>
      <c r="V407" s="150"/>
      <c r="W407" s="146"/>
      <c r="X407" s="24"/>
      <c r="Y407" s="24"/>
      <c r="Z407" s="24"/>
      <c r="AA407" s="24"/>
      <c r="AB407" s="24"/>
      <c r="AC407" s="24"/>
      <c r="AD407" s="24"/>
      <c r="AE407" s="24"/>
      <c r="AF407" s="24"/>
      <c r="AG407" s="24"/>
      <c r="AH407" s="24"/>
    </row>
    <row r="408" spans="1:34" ht="23.45" customHeight="1" x14ac:dyDescent="0.2">
      <c r="A408" s="348" t="s">
        <v>577</v>
      </c>
      <c r="B408" s="348"/>
      <c r="C408" s="348"/>
      <c r="D408" s="348"/>
      <c r="E408" s="80">
        <f t="shared" si="16"/>
        <v>3</v>
      </c>
      <c r="F408" s="67">
        <f>SUM(F409:F409)</f>
        <v>0</v>
      </c>
      <c r="G408" s="67"/>
      <c r="H408" s="67">
        <f>SUM(H409:H409)</f>
        <v>0</v>
      </c>
      <c r="I408" s="67">
        <f>SUM(I409:I409)</f>
        <v>0</v>
      </c>
      <c r="J408" s="67">
        <f>SUM(J409:J409)</f>
        <v>0</v>
      </c>
      <c r="K408" s="67">
        <f>SUM(K409:K409)</f>
        <v>0</v>
      </c>
      <c r="L408" s="67">
        <f>SUM(L409:L409)</f>
        <v>1</v>
      </c>
      <c r="M408" s="67"/>
      <c r="N408" s="67">
        <f>SUM(N409:N409)</f>
        <v>2</v>
      </c>
      <c r="O408" s="67"/>
      <c r="P408" s="67">
        <f>SUM(P409:P409)</f>
        <v>0</v>
      </c>
      <c r="S408" s="155"/>
      <c r="T408" s="155"/>
      <c r="U408" s="155"/>
      <c r="V408" s="155"/>
      <c r="W408" s="146"/>
      <c r="X408" s="24"/>
      <c r="Y408" s="24"/>
      <c r="Z408" s="24"/>
      <c r="AA408" s="24"/>
      <c r="AB408" s="24"/>
      <c r="AC408" s="24"/>
      <c r="AD408" s="24"/>
      <c r="AE408" s="24"/>
      <c r="AF408" s="24"/>
      <c r="AG408" s="24"/>
      <c r="AH408" s="24"/>
    </row>
    <row r="409" spans="1:34" ht="23.45" customHeight="1" x14ac:dyDescent="0.2">
      <c r="A409" s="383" t="s">
        <v>173</v>
      </c>
      <c r="B409" s="383"/>
      <c r="C409" s="383"/>
      <c r="D409" s="383"/>
      <c r="E409" s="80">
        <f t="shared" si="16"/>
        <v>3</v>
      </c>
      <c r="F409" s="67">
        <v>0</v>
      </c>
      <c r="G409" s="67"/>
      <c r="H409" s="67">
        <v>0</v>
      </c>
      <c r="I409" s="67">
        <v>0</v>
      </c>
      <c r="J409" s="67">
        <v>0</v>
      </c>
      <c r="K409" s="67">
        <v>0</v>
      </c>
      <c r="L409" s="67">
        <v>1</v>
      </c>
      <c r="M409" s="67"/>
      <c r="N409" s="67">
        <v>2</v>
      </c>
      <c r="O409" s="67"/>
      <c r="P409" s="67">
        <v>0</v>
      </c>
      <c r="S409" s="150"/>
      <c r="T409" s="150"/>
      <c r="U409" s="150"/>
      <c r="V409" s="150"/>
      <c r="W409" s="146"/>
      <c r="X409" s="24"/>
      <c r="Y409" s="24"/>
      <c r="Z409" s="24"/>
      <c r="AA409" s="24"/>
      <c r="AB409" s="24"/>
      <c r="AC409" s="24"/>
      <c r="AD409" s="24"/>
      <c r="AE409" s="24"/>
      <c r="AF409" s="24"/>
      <c r="AG409" s="24"/>
      <c r="AH409" s="24"/>
    </row>
    <row r="410" spans="1:34" ht="23.45" customHeight="1" x14ac:dyDescent="0.2">
      <c r="A410" s="348" t="s">
        <v>578</v>
      </c>
      <c r="B410" s="348"/>
      <c r="C410" s="348"/>
      <c r="D410" s="348"/>
      <c r="E410" s="80">
        <f t="shared" si="16"/>
        <v>6</v>
      </c>
      <c r="F410" s="67">
        <f>SUM(F411:F411)</f>
        <v>0</v>
      </c>
      <c r="G410" s="67"/>
      <c r="H410" s="67">
        <f>SUM(H411:H411)</f>
        <v>0</v>
      </c>
      <c r="I410" s="67">
        <f>SUM(I411:I411)</f>
        <v>0</v>
      </c>
      <c r="J410" s="67">
        <f>SUM(J411:J411)</f>
        <v>0</v>
      </c>
      <c r="K410" s="67">
        <f>SUM(K411:K411)</f>
        <v>0</v>
      </c>
      <c r="L410" s="67">
        <f>SUM(L411:L411)</f>
        <v>0</v>
      </c>
      <c r="M410" s="67"/>
      <c r="N410" s="67">
        <f>SUM(N411:N411)</f>
        <v>6</v>
      </c>
      <c r="O410" s="67"/>
      <c r="P410" s="67">
        <f>SUM(P411:P411)</f>
        <v>0</v>
      </c>
      <c r="S410" s="155"/>
      <c r="T410" s="155"/>
      <c r="U410" s="155"/>
      <c r="V410" s="155"/>
      <c r="W410" s="146"/>
      <c r="X410" s="24"/>
      <c r="Y410" s="24"/>
      <c r="Z410" s="24"/>
      <c r="AA410" s="24"/>
      <c r="AB410" s="24"/>
      <c r="AC410" s="24"/>
      <c r="AD410" s="24"/>
      <c r="AE410" s="24"/>
      <c r="AF410" s="24"/>
      <c r="AG410" s="24"/>
      <c r="AH410" s="24"/>
    </row>
    <row r="411" spans="1:34" ht="23.45" customHeight="1" x14ac:dyDescent="0.2">
      <c r="A411" s="383" t="s">
        <v>173</v>
      </c>
      <c r="B411" s="383"/>
      <c r="C411" s="383"/>
      <c r="D411" s="383"/>
      <c r="E411" s="80">
        <f t="shared" si="16"/>
        <v>6</v>
      </c>
      <c r="F411" s="67">
        <v>0</v>
      </c>
      <c r="G411" s="67"/>
      <c r="H411" s="67">
        <v>0</v>
      </c>
      <c r="I411" s="67">
        <v>0</v>
      </c>
      <c r="J411" s="67">
        <v>0</v>
      </c>
      <c r="K411" s="67">
        <v>0</v>
      </c>
      <c r="L411" s="67">
        <v>0</v>
      </c>
      <c r="M411" s="67"/>
      <c r="N411" s="67">
        <v>6</v>
      </c>
      <c r="O411" s="67"/>
      <c r="P411" s="67">
        <v>0</v>
      </c>
      <c r="S411" s="150"/>
      <c r="T411" s="150"/>
      <c r="U411" s="150"/>
      <c r="V411" s="150"/>
      <c r="W411" s="146"/>
      <c r="X411" s="24"/>
      <c r="Y411" s="24"/>
      <c r="Z411" s="24"/>
      <c r="AA411" s="24"/>
      <c r="AB411" s="24"/>
      <c r="AC411" s="24"/>
      <c r="AD411" s="24"/>
      <c r="AE411" s="24"/>
      <c r="AF411" s="24"/>
      <c r="AG411" s="24"/>
      <c r="AH411" s="24"/>
    </row>
    <row r="412" spans="1:34" ht="23.45" customHeight="1" x14ac:dyDescent="0.2">
      <c r="A412" s="348" t="s">
        <v>579</v>
      </c>
      <c r="B412" s="348"/>
      <c r="C412" s="348"/>
      <c r="D412" s="348"/>
      <c r="E412" s="80">
        <f t="shared" si="16"/>
        <v>6</v>
      </c>
      <c r="F412" s="67">
        <f>SUM(F413:F413)</f>
        <v>0</v>
      </c>
      <c r="G412" s="67"/>
      <c r="H412" s="67">
        <f>SUM(H413:H413)</f>
        <v>0</v>
      </c>
      <c r="I412" s="67">
        <f>SUM(I413:I413)</f>
        <v>0</v>
      </c>
      <c r="J412" s="67">
        <f>SUM(J413:J413)</f>
        <v>0</v>
      </c>
      <c r="K412" s="67">
        <f>SUM(K413:K413)</f>
        <v>0</v>
      </c>
      <c r="L412" s="67">
        <f>SUM(L413:L413)</f>
        <v>2</v>
      </c>
      <c r="M412" s="67"/>
      <c r="N412" s="67">
        <f>SUM(N413:N413)</f>
        <v>4</v>
      </c>
      <c r="O412" s="67"/>
      <c r="P412" s="67">
        <f>SUM(P413:P413)</f>
        <v>0</v>
      </c>
      <c r="S412" s="155"/>
      <c r="T412" s="155"/>
      <c r="U412" s="155"/>
      <c r="V412" s="155"/>
      <c r="W412" s="146"/>
      <c r="X412" s="24"/>
      <c r="Y412" s="24"/>
      <c r="Z412" s="24"/>
      <c r="AA412" s="24"/>
      <c r="AB412" s="24"/>
      <c r="AC412" s="24"/>
      <c r="AD412" s="24"/>
      <c r="AE412" s="24"/>
      <c r="AF412" s="24"/>
      <c r="AG412" s="24"/>
      <c r="AH412" s="24"/>
    </row>
    <row r="413" spans="1:34" ht="23.45" customHeight="1" x14ac:dyDescent="0.2">
      <c r="A413" s="383" t="s">
        <v>173</v>
      </c>
      <c r="B413" s="383"/>
      <c r="C413" s="383"/>
      <c r="D413" s="383"/>
      <c r="E413" s="80">
        <f t="shared" si="16"/>
        <v>6</v>
      </c>
      <c r="F413" s="67">
        <v>0</v>
      </c>
      <c r="G413" s="67"/>
      <c r="H413" s="67">
        <v>0</v>
      </c>
      <c r="I413" s="67">
        <v>0</v>
      </c>
      <c r="J413" s="67">
        <v>0</v>
      </c>
      <c r="K413" s="67">
        <v>0</v>
      </c>
      <c r="L413" s="67">
        <v>2</v>
      </c>
      <c r="M413" s="67"/>
      <c r="N413" s="67">
        <v>4</v>
      </c>
      <c r="O413" s="67"/>
      <c r="P413" s="67">
        <v>0</v>
      </c>
      <c r="S413" s="150"/>
      <c r="T413" s="150"/>
      <c r="U413" s="150"/>
      <c r="V413" s="150"/>
      <c r="W413" s="146"/>
      <c r="X413" s="24"/>
      <c r="Y413" s="24"/>
      <c r="Z413" s="24"/>
      <c r="AA413" s="24"/>
      <c r="AB413" s="24"/>
      <c r="AC413" s="24"/>
      <c r="AD413" s="24"/>
      <c r="AE413" s="24"/>
      <c r="AF413" s="24"/>
      <c r="AG413" s="24"/>
      <c r="AH413" s="24"/>
    </row>
    <row r="414" spans="1:34" ht="23.45" customHeight="1" x14ac:dyDescent="0.2">
      <c r="A414" s="348" t="s">
        <v>580</v>
      </c>
      <c r="B414" s="348"/>
      <c r="C414" s="348"/>
      <c r="D414" s="348"/>
      <c r="E414" s="80">
        <f t="shared" si="16"/>
        <v>6</v>
      </c>
      <c r="F414" s="67">
        <f>SUM(F415:F415)</f>
        <v>0</v>
      </c>
      <c r="G414" s="67"/>
      <c r="H414" s="67">
        <f>SUM(H415:H415)</f>
        <v>0</v>
      </c>
      <c r="I414" s="67">
        <f>SUM(I415:I415)</f>
        <v>0</v>
      </c>
      <c r="J414" s="67">
        <f>SUM(J415:J415)</f>
        <v>0</v>
      </c>
      <c r="K414" s="67">
        <f>SUM(K415:K415)</f>
        <v>0</v>
      </c>
      <c r="L414" s="67">
        <f>SUM(L415:L415)</f>
        <v>6</v>
      </c>
      <c r="M414" s="67"/>
      <c r="N414" s="67">
        <f>SUM(N415:N415)</f>
        <v>0</v>
      </c>
      <c r="O414" s="67"/>
      <c r="P414" s="67">
        <f>SUM(P415:P415)</f>
        <v>0</v>
      </c>
      <c r="S414" s="155"/>
      <c r="T414" s="155"/>
      <c r="U414" s="155"/>
      <c r="V414" s="155"/>
      <c r="W414" s="146"/>
      <c r="X414" s="24"/>
      <c r="Y414" s="24"/>
      <c r="Z414" s="24"/>
      <c r="AA414" s="24"/>
      <c r="AB414" s="24"/>
      <c r="AC414" s="24"/>
      <c r="AD414" s="24"/>
      <c r="AE414" s="24"/>
      <c r="AF414" s="24"/>
      <c r="AG414" s="24"/>
      <c r="AH414" s="24"/>
    </row>
    <row r="415" spans="1:34" ht="23.45" customHeight="1" x14ac:dyDescent="0.2">
      <c r="A415" s="383" t="s">
        <v>173</v>
      </c>
      <c r="B415" s="383"/>
      <c r="C415" s="383"/>
      <c r="D415" s="383"/>
      <c r="E415" s="80">
        <f t="shared" si="16"/>
        <v>6</v>
      </c>
      <c r="F415" s="67">
        <v>0</v>
      </c>
      <c r="G415" s="67"/>
      <c r="H415" s="67">
        <v>0</v>
      </c>
      <c r="I415" s="67">
        <v>0</v>
      </c>
      <c r="J415" s="67">
        <v>0</v>
      </c>
      <c r="K415" s="67">
        <v>0</v>
      </c>
      <c r="L415" s="67">
        <v>6</v>
      </c>
      <c r="M415" s="67"/>
      <c r="N415" s="67">
        <v>0</v>
      </c>
      <c r="O415" s="67"/>
      <c r="P415" s="67">
        <v>0</v>
      </c>
      <c r="S415" s="150"/>
      <c r="T415" s="150"/>
      <c r="U415" s="150"/>
      <c r="V415" s="150"/>
      <c r="W415" s="146"/>
      <c r="X415" s="24"/>
      <c r="Y415" s="24"/>
      <c r="Z415" s="24"/>
      <c r="AA415" s="24"/>
      <c r="AB415" s="24"/>
      <c r="AC415" s="24"/>
      <c r="AD415" s="24"/>
      <c r="AE415" s="24"/>
      <c r="AF415" s="24"/>
      <c r="AG415" s="24"/>
      <c r="AH415" s="24"/>
    </row>
    <row r="416" spans="1:34" ht="23.45" customHeight="1" x14ac:dyDescent="0.2">
      <c r="A416" s="348" t="s">
        <v>581</v>
      </c>
      <c r="B416" s="348"/>
      <c r="C416" s="348"/>
      <c r="D416" s="348"/>
      <c r="E416" s="80">
        <f t="shared" si="16"/>
        <v>1</v>
      </c>
      <c r="F416" s="67">
        <f>SUM(F417:F417)</f>
        <v>0</v>
      </c>
      <c r="G416" s="67"/>
      <c r="H416" s="67">
        <f>SUM(H417:H417)</f>
        <v>0</v>
      </c>
      <c r="I416" s="67">
        <f>SUM(I417:I417)</f>
        <v>0</v>
      </c>
      <c r="J416" s="67">
        <f>SUM(J417:J417)</f>
        <v>0</v>
      </c>
      <c r="K416" s="67">
        <f>SUM(K417:K417)</f>
        <v>0</v>
      </c>
      <c r="L416" s="67">
        <f>SUM(L417:L417)</f>
        <v>1</v>
      </c>
      <c r="M416" s="67"/>
      <c r="N416" s="67">
        <f>SUM(N417:N417)</f>
        <v>0</v>
      </c>
      <c r="O416" s="67"/>
      <c r="P416" s="67">
        <f>SUM(P417:P417)</f>
        <v>0</v>
      </c>
      <c r="S416" s="155"/>
      <c r="T416" s="155"/>
      <c r="U416" s="155"/>
      <c r="V416" s="155"/>
      <c r="W416" s="146"/>
      <c r="X416" s="24"/>
      <c r="Y416" s="24"/>
      <c r="Z416" s="24"/>
      <c r="AA416" s="24"/>
      <c r="AB416" s="24"/>
      <c r="AC416" s="24"/>
      <c r="AD416" s="24"/>
      <c r="AE416" s="24"/>
      <c r="AF416" s="24"/>
      <c r="AG416" s="24"/>
      <c r="AH416" s="24"/>
    </row>
    <row r="417" spans="1:34" ht="23.45" customHeight="1" x14ac:dyDescent="0.2">
      <c r="A417" s="383" t="s">
        <v>173</v>
      </c>
      <c r="B417" s="383"/>
      <c r="C417" s="383"/>
      <c r="D417" s="383"/>
      <c r="E417" s="80">
        <f t="shared" si="16"/>
        <v>1</v>
      </c>
      <c r="F417" s="67">
        <v>0</v>
      </c>
      <c r="G417" s="67"/>
      <c r="H417" s="67">
        <v>0</v>
      </c>
      <c r="I417" s="67">
        <v>0</v>
      </c>
      <c r="J417" s="67">
        <v>0</v>
      </c>
      <c r="K417" s="67">
        <v>0</v>
      </c>
      <c r="L417" s="67">
        <v>1</v>
      </c>
      <c r="M417" s="67"/>
      <c r="N417" s="67">
        <v>0</v>
      </c>
      <c r="O417" s="67"/>
      <c r="P417" s="67">
        <v>0</v>
      </c>
      <c r="S417" s="150"/>
      <c r="T417" s="150"/>
      <c r="U417" s="150"/>
      <c r="V417" s="150"/>
      <c r="W417" s="146"/>
      <c r="X417" s="24"/>
      <c r="Y417" s="24"/>
      <c r="Z417" s="24"/>
      <c r="AA417" s="24"/>
      <c r="AB417" s="24"/>
      <c r="AC417" s="24"/>
      <c r="AD417" s="24"/>
      <c r="AE417" s="24"/>
      <c r="AF417" s="24"/>
      <c r="AG417" s="24"/>
      <c r="AH417" s="24"/>
    </row>
    <row r="418" spans="1:34" ht="23.45" customHeight="1" x14ac:dyDescent="0.2">
      <c r="A418" s="348" t="s">
        <v>582</v>
      </c>
      <c r="B418" s="348"/>
      <c r="C418" s="348"/>
      <c r="D418" s="348"/>
      <c r="E418" s="80">
        <f t="shared" si="16"/>
        <v>6</v>
      </c>
      <c r="F418" s="67">
        <f>SUM(F419:F419)</f>
        <v>1</v>
      </c>
      <c r="G418" s="67"/>
      <c r="H418" s="67">
        <f>SUM(H419:H419)</f>
        <v>0</v>
      </c>
      <c r="I418" s="67">
        <f>SUM(I419:I419)</f>
        <v>0</v>
      </c>
      <c r="J418" s="67">
        <f>SUM(J419:J419)</f>
        <v>0</v>
      </c>
      <c r="K418" s="67">
        <f>SUM(K419:K419)</f>
        <v>0</v>
      </c>
      <c r="L418" s="67">
        <f>SUM(L419:L419)</f>
        <v>2</v>
      </c>
      <c r="M418" s="67"/>
      <c r="N418" s="67">
        <f>SUM(N419:N419)</f>
        <v>3</v>
      </c>
      <c r="O418" s="67"/>
      <c r="P418" s="67">
        <f>SUM(P419:P419)</f>
        <v>0</v>
      </c>
      <c r="S418" s="155"/>
      <c r="T418" s="155"/>
      <c r="U418" s="155"/>
      <c r="V418" s="155"/>
      <c r="W418" s="146"/>
      <c r="X418" s="24"/>
      <c r="Y418" s="24"/>
      <c r="Z418" s="24"/>
      <c r="AA418" s="24"/>
      <c r="AB418" s="24"/>
      <c r="AC418" s="24"/>
      <c r="AD418" s="24"/>
      <c r="AE418" s="24"/>
      <c r="AF418" s="24"/>
      <c r="AG418" s="24"/>
      <c r="AH418" s="24"/>
    </row>
    <row r="419" spans="1:34" ht="23.45" customHeight="1" x14ac:dyDescent="0.2">
      <c r="A419" s="383" t="s">
        <v>173</v>
      </c>
      <c r="B419" s="383"/>
      <c r="C419" s="383"/>
      <c r="D419" s="383"/>
      <c r="E419" s="80">
        <f t="shared" si="16"/>
        <v>6</v>
      </c>
      <c r="F419" s="67">
        <v>1</v>
      </c>
      <c r="G419" s="67"/>
      <c r="H419" s="67">
        <v>0</v>
      </c>
      <c r="I419" s="67">
        <v>0</v>
      </c>
      <c r="J419" s="67">
        <v>0</v>
      </c>
      <c r="K419" s="67">
        <v>0</v>
      </c>
      <c r="L419" s="67">
        <v>2</v>
      </c>
      <c r="M419" s="67"/>
      <c r="N419" s="67">
        <v>3</v>
      </c>
      <c r="O419" s="67"/>
      <c r="P419" s="67">
        <v>0</v>
      </c>
      <c r="S419" s="150"/>
      <c r="T419" s="150"/>
      <c r="U419" s="150"/>
      <c r="V419" s="150"/>
      <c r="W419" s="146"/>
      <c r="X419" s="24"/>
      <c r="Y419" s="24"/>
      <c r="Z419" s="24"/>
      <c r="AA419" s="24"/>
      <c r="AB419" s="24"/>
      <c r="AC419" s="24"/>
      <c r="AD419" s="24"/>
      <c r="AE419" s="24"/>
      <c r="AF419" s="24"/>
      <c r="AG419" s="24"/>
      <c r="AH419" s="24"/>
    </row>
    <row r="420" spans="1:34" ht="23.45" customHeight="1" x14ac:dyDescent="0.2">
      <c r="A420" s="348" t="s">
        <v>583</v>
      </c>
      <c r="B420" s="348"/>
      <c r="C420" s="348"/>
      <c r="D420" s="348"/>
      <c r="E420" s="80">
        <f t="shared" si="16"/>
        <v>19</v>
      </c>
      <c r="F420" s="67">
        <f>SUM(F421:F422)</f>
        <v>2</v>
      </c>
      <c r="G420" s="67"/>
      <c r="H420" s="67">
        <f>SUM(H421:H422)</f>
        <v>1</v>
      </c>
      <c r="I420" s="67">
        <f>SUM(I421:I422)</f>
        <v>0</v>
      </c>
      <c r="J420" s="67">
        <f>SUM(J421:J422)</f>
        <v>0</v>
      </c>
      <c r="K420" s="67">
        <f>SUM(K421:K422)</f>
        <v>0</v>
      </c>
      <c r="L420" s="67">
        <f>SUM(L421:L422)</f>
        <v>8</v>
      </c>
      <c r="M420" s="67"/>
      <c r="N420" s="67">
        <f>SUM(N421:N422)</f>
        <v>8</v>
      </c>
      <c r="O420" s="67"/>
      <c r="P420" s="67">
        <f>SUM(P421:P422)</f>
        <v>0</v>
      </c>
      <c r="S420" s="155"/>
      <c r="T420" s="155"/>
      <c r="U420" s="155"/>
      <c r="V420" s="155"/>
      <c r="W420" s="146"/>
      <c r="X420" s="24"/>
      <c r="Y420" s="24"/>
      <c r="Z420" s="24"/>
      <c r="AA420" s="24"/>
      <c r="AB420" s="24"/>
      <c r="AC420" s="24"/>
      <c r="AD420" s="24"/>
      <c r="AE420" s="24"/>
      <c r="AF420" s="24"/>
      <c r="AG420" s="24"/>
      <c r="AH420" s="24"/>
    </row>
    <row r="421" spans="1:34" ht="23.45" customHeight="1" x14ac:dyDescent="0.2">
      <c r="A421" s="383" t="s">
        <v>173</v>
      </c>
      <c r="B421" s="383"/>
      <c r="C421" s="383"/>
      <c r="D421" s="383"/>
      <c r="E421" s="80">
        <f t="shared" si="16"/>
        <v>18</v>
      </c>
      <c r="F421" s="67">
        <v>2</v>
      </c>
      <c r="G421" s="67"/>
      <c r="H421" s="67">
        <v>1</v>
      </c>
      <c r="I421" s="67">
        <v>0</v>
      </c>
      <c r="J421" s="67">
        <v>0</v>
      </c>
      <c r="K421" s="67">
        <v>0</v>
      </c>
      <c r="L421" s="67">
        <v>8</v>
      </c>
      <c r="M421" s="67"/>
      <c r="N421" s="67">
        <v>7</v>
      </c>
      <c r="O421" s="67"/>
      <c r="P421" s="67">
        <v>0</v>
      </c>
      <c r="S421" s="150"/>
      <c r="T421" s="150"/>
      <c r="U421" s="150"/>
      <c r="V421" s="150"/>
      <c r="W421" s="146"/>
      <c r="X421" s="24"/>
      <c r="Y421" s="24"/>
      <c r="Z421" s="24"/>
      <c r="AA421" s="24"/>
      <c r="AB421" s="24"/>
      <c r="AC421" s="24"/>
      <c r="AD421" s="24"/>
      <c r="AE421" s="24"/>
      <c r="AF421" s="24"/>
      <c r="AG421" s="24"/>
      <c r="AH421" s="24"/>
    </row>
    <row r="422" spans="1:34" ht="22.5" customHeight="1" x14ac:dyDescent="0.2">
      <c r="A422" s="396" t="s">
        <v>224</v>
      </c>
      <c r="B422" s="396"/>
      <c r="C422" s="396"/>
      <c r="D422" s="396"/>
      <c r="E422" s="80">
        <f t="shared" si="16"/>
        <v>1</v>
      </c>
      <c r="F422" s="67">
        <v>0</v>
      </c>
      <c r="G422" s="67"/>
      <c r="H422" s="67">
        <v>0</v>
      </c>
      <c r="I422" s="67">
        <v>0</v>
      </c>
      <c r="J422" s="67">
        <v>0</v>
      </c>
      <c r="K422" s="67">
        <v>0</v>
      </c>
      <c r="L422" s="67">
        <v>0</v>
      </c>
      <c r="M422" s="67"/>
      <c r="N422" s="67">
        <v>1</v>
      </c>
      <c r="O422" s="67"/>
      <c r="P422" s="67">
        <v>0</v>
      </c>
      <c r="S422" s="153"/>
      <c r="T422" s="153"/>
      <c r="U422" s="153"/>
      <c r="V422" s="153"/>
      <c r="W422" s="146"/>
      <c r="X422" s="24"/>
      <c r="Y422" s="24"/>
      <c r="Z422" s="24"/>
      <c r="AA422" s="24"/>
      <c r="AB422" s="24"/>
      <c r="AC422" s="24"/>
      <c r="AD422" s="24"/>
      <c r="AE422" s="24"/>
      <c r="AF422" s="24"/>
      <c r="AG422" s="24"/>
      <c r="AH422" s="24"/>
    </row>
    <row r="423" spans="1:34" ht="23.45" customHeight="1" x14ac:dyDescent="0.2">
      <c r="A423" s="348" t="s">
        <v>584</v>
      </c>
      <c r="B423" s="348"/>
      <c r="C423" s="348"/>
      <c r="D423" s="348"/>
      <c r="E423" s="80">
        <f t="shared" si="16"/>
        <v>25</v>
      </c>
      <c r="F423" s="67">
        <f>SUM(F424:F425)</f>
        <v>3</v>
      </c>
      <c r="G423" s="67"/>
      <c r="H423" s="67">
        <f>SUM(H424:H425)</f>
        <v>1</v>
      </c>
      <c r="I423" s="67">
        <f>SUM(I424:I425)</f>
        <v>0</v>
      </c>
      <c r="J423" s="67">
        <f>SUM(J424:J425)</f>
        <v>0</v>
      </c>
      <c r="K423" s="67">
        <f>SUM(K424:K425)</f>
        <v>0</v>
      </c>
      <c r="L423" s="67">
        <f>SUM(L424:L425)</f>
        <v>12</v>
      </c>
      <c r="M423" s="67"/>
      <c r="N423" s="67">
        <f>SUM(N424:N425)</f>
        <v>9</v>
      </c>
      <c r="O423" s="67"/>
      <c r="P423" s="67">
        <f>SUM(P424:P425)</f>
        <v>0</v>
      </c>
      <c r="S423" s="155"/>
      <c r="T423" s="155"/>
      <c r="U423" s="155"/>
      <c r="V423" s="155"/>
      <c r="W423" s="146"/>
      <c r="X423" s="24"/>
      <c r="Y423" s="24"/>
      <c r="Z423" s="24"/>
      <c r="AA423" s="24"/>
      <c r="AB423" s="24"/>
      <c r="AC423" s="24"/>
      <c r="AD423" s="24"/>
      <c r="AE423" s="24"/>
      <c r="AF423" s="24"/>
      <c r="AG423" s="24"/>
      <c r="AH423" s="24"/>
    </row>
    <row r="424" spans="1:34" ht="23.45" customHeight="1" x14ac:dyDescent="0.2">
      <c r="A424" s="383" t="s">
        <v>173</v>
      </c>
      <c r="B424" s="383"/>
      <c r="C424" s="383"/>
      <c r="D424" s="383"/>
      <c r="E424" s="80">
        <f t="shared" si="16"/>
        <v>23</v>
      </c>
      <c r="F424" s="67">
        <v>2</v>
      </c>
      <c r="G424" s="67"/>
      <c r="H424" s="67">
        <v>1</v>
      </c>
      <c r="I424" s="67">
        <v>0</v>
      </c>
      <c r="J424" s="67">
        <v>0</v>
      </c>
      <c r="K424" s="67">
        <v>0</v>
      </c>
      <c r="L424" s="67">
        <v>12</v>
      </c>
      <c r="M424" s="67"/>
      <c r="N424" s="67">
        <v>8</v>
      </c>
      <c r="O424" s="67"/>
      <c r="P424" s="67">
        <v>0</v>
      </c>
      <c r="S424" s="150"/>
      <c r="T424" s="150"/>
      <c r="U424" s="150"/>
      <c r="V424" s="150"/>
      <c r="W424" s="146"/>
      <c r="X424" s="24"/>
      <c r="Y424" s="24"/>
      <c r="Z424" s="24"/>
      <c r="AA424" s="24"/>
      <c r="AB424" s="24"/>
      <c r="AC424" s="24"/>
      <c r="AD424" s="24"/>
      <c r="AE424" s="24"/>
      <c r="AF424" s="24"/>
      <c r="AG424" s="24"/>
      <c r="AH424" s="24"/>
    </row>
    <row r="425" spans="1:34" ht="22.5" customHeight="1" x14ac:dyDescent="0.2">
      <c r="A425" s="396" t="s">
        <v>224</v>
      </c>
      <c r="B425" s="396"/>
      <c r="C425" s="396"/>
      <c r="D425" s="396"/>
      <c r="E425" s="80">
        <f t="shared" si="16"/>
        <v>2</v>
      </c>
      <c r="F425" s="67">
        <v>1</v>
      </c>
      <c r="G425" s="67"/>
      <c r="H425" s="67">
        <v>0</v>
      </c>
      <c r="I425" s="67">
        <v>0</v>
      </c>
      <c r="J425" s="67">
        <v>0</v>
      </c>
      <c r="K425" s="67">
        <v>0</v>
      </c>
      <c r="L425" s="67">
        <v>0</v>
      </c>
      <c r="M425" s="67"/>
      <c r="N425" s="67">
        <v>1</v>
      </c>
      <c r="O425" s="67"/>
      <c r="P425" s="67">
        <v>0</v>
      </c>
      <c r="S425" s="153"/>
      <c r="T425" s="153"/>
      <c r="U425" s="153"/>
      <c r="V425" s="153"/>
      <c r="W425" s="146"/>
      <c r="X425" s="24"/>
      <c r="Y425" s="24"/>
      <c r="Z425" s="24"/>
      <c r="AA425" s="24"/>
      <c r="AB425" s="24"/>
      <c r="AC425" s="24"/>
      <c r="AD425" s="24"/>
      <c r="AE425" s="24"/>
      <c r="AF425" s="24"/>
      <c r="AG425" s="24"/>
      <c r="AH425" s="24"/>
    </row>
    <row r="426" spans="1:34" ht="23.45" customHeight="1" x14ac:dyDescent="0.2">
      <c r="A426" s="348" t="s">
        <v>585</v>
      </c>
      <c r="B426" s="348"/>
      <c r="C426" s="348"/>
      <c r="D426" s="348"/>
      <c r="E426" s="80">
        <f t="shared" ref="E426:E451" si="17">SUM(F426:P426)</f>
        <v>18</v>
      </c>
      <c r="F426" s="67">
        <f>SUM(F427:F427)</f>
        <v>0</v>
      </c>
      <c r="G426" s="67"/>
      <c r="H426" s="67">
        <f>SUM(H427:H427)</f>
        <v>1</v>
      </c>
      <c r="I426" s="67">
        <f>SUM(I427:I427)</f>
        <v>0</v>
      </c>
      <c r="J426" s="67">
        <f>SUM(J427:J427)</f>
        <v>0</v>
      </c>
      <c r="K426" s="67">
        <f>SUM(K427:K427)</f>
        <v>0</v>
      </c>
      <c r="L426" s="67">
        <f>SUM(L427:L427)</f>
        <v>5</v>
      </c>
      <c r="M426" s="67"/>
      <c r="N426" s="67">
        <f>SUM(N427:N427)</f>
        <v>12</v>
      </c>
      <c r="O426" s="67"/>
      <c r="P426" s="67">
        <f>SUM(P427:P427)</f>
        <v>0</v>
      </c>
      <c r="S426" s="155"/>
      <c r="T426" s="155"/>
      <c r="U426" s="155"/>
      <c r="V426" s="155"/>
      <c r="W426" s="146"/>
      <c r="X426" s="24"/>
      <c r="Y426" s="24"/>
      <c r="Z426" s="24"/>
      <c r="AA426" s="24"/>
      <c r="AB426" s="24"/>
      <c r="AC426" s="24"/>
      <c r="AD426" s="24"/>
      <c r="AE426" s="24"/>
      <c r="AF426" s="24"/>
      <c r="AG426" s="24"/>
      <c r="AH426" s="24"/>
    </row>
    <row r="427" spans="1:34" ht="23.45" customHeight="1" x14ac:dyDescent="0.2">
      <c r="A427" s="383" t="s">
        <v>173</v>
      </c>
      <c r="B427" s="383"/>
      <c r="C427" s="383"/>
      <c r="D427" s="383"/>
      <c r="E427" s="80">
        <f t="shared" si="17"/>
        <v>18</v>
      </c>
      <c r="F427" s="67">
        <v>0</v>
      </c>
      <c r="G427" s="67"/>
      <c r="H427" s="67">
        <v>1</v>
      </c>
      <c r="I427" s="67">
        <v>0</v>
      </c>
      <c r="J427" s="67">
        <v>0</v>
      </c>
      <c r="K427" s="67">
        <v>0</v>
      </c>
      <c r="L427" s="67">
        <v>5</v>
      </c>
      <c r="M427" s="67"/>
      <c r="N427" s="67">
        <v>12</v>
      </c>
      <c r="O427" s="67"/>
      <c r="P427" s="67">
        <v>0</v>
      </c>
      <c r="S427" s="150"/>
      <c r="T427" s="150"/>
      <c r="U427" s="150"/>
      <c r="V427" s="150"/>
      <c r="W427" s="146"/>
      <c r="X427" s="24"/>
      <c r="Y427" s="24"/>
      <c r="Z427" s="24"/>
      <c r="AA427" s="24"/>
      <c r="AB427" s="24"/>
      <c r="AC427" s="24"/>
      <c r="AD427" s="24"/>
      <c r="AE427" s="24"/>
      <c r="AF427" s="24"/>
      <c r="AG427" s="24"/>
      <c r="AH427" s="24"/>
    </row>
    <row r="428" spans="1:34" ht="23.45" customHeight="1" x14ac:dyDescent="0.2">
      <c r="A428" s="348" t="s">
        <v>586</v>
      </c>
      <c r="B428" s="348"/>
      <c r="C428" s="348"/>
      <c r="D428" s="348"/>
      <c r="E428" s="80">
        <f t="shared" si="17"/>
        <v>10</v>
      </c>
      <c r="F428" s="67">
        <f>SUM(F429:F429)</f>
        <v>0</v>
      </c>
      <c r="G428" s="67"/>
      <c r="H428" s="67">
        <f>SUM(H429:H429)</f>
        <v>0</v>
      </c>
      <c r="I428" s="67">
        <f>SUM(I429:I429)</f>
        <v>0</v>
      </c>
      <c r="J428" s="67">
        <f>SUM(J429:J429)</f>
        <v>0</v>
      </c>
      <c r="K428" s="67">
        <f>SUM(K429:K429)</f>
        <v>0</v>
      </c>
      <c r="L428" s="67">
        <f>SUM(L429:L429)</f>
        <v>6</v>
      </c>
      <c r="M428" s="67"/>
      <c r="N428" s="67">
        <f>SUM(N429:N429)</f>
        <v>4</v>
      </c>
      <c r="O428" s="67"/>
      <c r="P428" s="67">
        <f>SUM(P429:P429)</f>
        <v>0</v>
      </c>
      <c r="S428" s="155"/>
      <c r="T428" s="155"/>
      <c r="U428" s="155"/>
      <c r="V428" s="155"/>
      <c r="W428" s="146"/>
      <c r="X428" s="24"/>
      <c r="Y428" s="24"/>
      <c r="Z428" s="24"/>
      <c r="AA428" s="24"/>
      <c r="AB428" s="24"/>
      <c r="AC428" s="24"/>
      <c r="AD428" s="24"/>
      <c r="AE428" s="24"/>
      <c r="AF428" s="24"/>
      <c r="AG428" s="24"/>
      <c r="AH428" s="24"/>
    </row>
    <row r="429" spans="1:34" ht="23.45" customHeight="1" x14ac:dyDescent="0.2">
      <c r="A429" s="383" t="s">
        <v>173</v>
      </c>
      <c r="B429" s="383"/>
      <c r="C429" s="383"/>
      <c r="D429" s="383"/>
      <c r="E429" s="80">
        <f t="shared" si="17"/>
        <v>10</v>
      </c>
      <c r="F429" s="67">
        <v>0</v>
      </c>
      <c r="G429" s="67"/>
      <c r="H429" s="67">
        <v>0</v>
      </c>
      <c r="I429" s="67">
        <v>0</v>
      </c>
      <c r="J429" s="67">
        <v>0</v>
      </c>
      <c r="K429" s="67">
        <v>0</v>
      </c>
      <c r="L429" s="67">
        <v>6</v>
      </c>
      <c r="M429" s="67"/>
      <c r="N429" s="67">
        <v>4</v>
      </c>
      <c r="O429" s="67"/>
      <c r="P429" s="67">
        <v>0</v>
      </c>
      <c r="S429" s="150"/>
      <c r="T429" s="150"/>
      <c r="U429" s="150"/>
      <c r="V429" s="150"/>
      <c r="W429" s="146"/>
      <c r="X429" s="24"/>
      <c r="Y429" s="24"/>
      <c r="Z429" s="24"/>
      <c r="AA429" s="24"/>
      <c r="AB429" s="24"/>
      <c r="AC429" s="24"/>
      <c r="AD429" s="24"/>
      <c r="AE429" s="24"/>
      <c r="AF429" s="24"/>
      <c r="AG429" s="24"/>
      <c r="AH429" s="24"/>
    </row>
    <row r="430" spans="1:34" ht="23.45" customHeight="1" x14ac:dyDescent="0.2">
      <c r="A430" s="348" t="s">
        <v>587</v>
      </c>
      <c r="B430" s="348"/>
      <c r="C430" s="348"/>
      <c r="D430" s="348"/>
      <c r="E430" s="80">
        <f t="shared" si="17"/>
        <v>2</v>
      </c>
      <c r="F430" s="67">
        <f>SUM(F431:F431)</f>
        <v>1</v>
      </c>
      <c r="G430" s="67"/>
      <c r="H430" s="67">
        <f>SUM(H431:H431)</f>
        <v>0</v>
      </c>
      <c r="I430" s="67">
        <f>SUM(I431:I431)</f>
        <v>0</v>
      </c>
      <c r="J430" s="67">
        <f>SUM(J431:J431)</f>
        <v>0</v>
      </c>
      <c r="K430" s="67">
        <f>SUM(K431:K431)</f>
        <v>0</v>
      </c>
      <c r="L430" s="67">
        <f>SUM(L431:L431)</f>
        <v>0</v>
      </c>
      <c r="M430" s="67"/>
      <c r="N430" s="67">
        <f>SUM(N431:N431)</f>
        <v>1</v>
      </c>
      <c r="O430" s="67"/>
      <c r="P430" s="67">
        <f>SUM(P431:P431)</f>
        <v>0</v>
      </c>
      <c r="S430" s="155"/>
      <c r="T430" s="155"/>
      <c r="U430" s="155"/>
      <c r="V430" s="155"/>
      <c r="W430" s="146"/>
      <c r="X430" s="24"/>
      <c r="Y430" s="24"/>
      <c r="Z430" s="24"/>
      <c r="AA430" s="24"/>
      <c r="AB430" s="24"/>
      <c r="AC430" s="24"/>
      <c r="AD430" s="24"/>
      <c r="AE430" s="24"/>
      <c r="AF430" s="24"/>
      <c r="AG430" s="24"/>
      <c r="AH430" s="24"/>
    </row>
    <row r="431" spans="1:34" ht="23.45" customHeight="1" x14ac:dyDescent="0.2">
      <c r="A431" s="383" t="s">
        <v>173</v>
      </c>
      <c r="B431" s="383"/>
      <c r="C431" s="383"/>
      <c r="D431" s="383"/>
      <c r="E431" s="80">
        <f t="shared" si="17"/>
        <v>2</v>
      </c>
      <c r="F431" s="67">
        <v>1</v>
      </c>
      <c r="G431" s="67"/>
      <c r="H431" s="67">
        <v>0</v>
      </c>
      <c r="I431" s="67">
        <v>0</v>
      </c>
      <c r="J431" s="67">
        <v>0</v>
      </c>
      <c r="K431" s="67">
        <v>0</v>
      </c>
      <c r="L431" s="67">
        <v>0</v>
      </c>
      <c r="M431" s="67"/>
      <c r="N431" s="67">
        <v>1</v>
      </c>
      <c r="O431" s="67"/>
      <c r="P431" s="67">
        <v>0</v>
      </c>
      <c r="S431" s="150"/>
      <c r="T431" s="150"/>
      <c r="U431" s="150"/>
      <c r="V431" s="150"/>
      <c r="W431" s="146"/>
      <c r="X431" s="24"/>
      <c r="Y431" s="24"/>
      <c r="Z431" s="24"/>
      <c r="AA431" s="24"/>
      <c r="AB431" s="24"/>
      <c r="AC431" s="24"/>
      <c r="AD431" s="24"/>
      <c r="AE431" s="24"/>
      <c r="AF431" s="24"/>
      <c r="AG431" s="24"/>
      <c r="AH431" s="24"/>
    </row>
    <row r="432" spans="1:34" ht="23.45" customHeight="1" x14ac:dyDescent="0.2">
      <c r="A432" s="348" t="s">
        <v>588</v>
      </c>
      <c r="B432" s="348"/>
      <c r="C432" s="348"/>
      <c r="D432" s="348"/>
      <c r="E432" s="80">
        <f t="shared" si="17"/>
        <v>5</v>
      </c>
      <c r="F432" s="67">
        <f>SUM(F433:F433)</f>
        <v>0</v>
      </c>
      <c r="G432" s="67"/>
      <c r="H432" s="67">
        <f>SUM(H433:H433)</f>
        <v>0</v>
      </c>
      <c r="I432" s="67">
        <f>SUM(I433:I433)</f>
        <v>0</v>
      </c>
      <c r="J432" s="67">
        <f>SUM(J433:J433)</f>
        <v>0</v>
      </c>
      <c r="K432" s="67">
        <f>SUM(K433:K433)</f>
        <v>0</v>
      </c>
      <c r="L432" s="67">
        <f>SUM(L433:L433)</f>
        <v>0</v>
      </c>
      <c r="M432" s="67"/>
      <c r="N432" s="67">
        <f>SUM(N433:N433)</f>
        <v>5</v>
      </c>
      <c r="O432" s="67"/>
      <c r="P432" s="67">
        <f>SUM(P433:P433)</f>
        <v>0</v>
      </c>
      <c r="S432" s="155"/>
      <c r="T432" s="155"/>
      <c r="U432" s="155"/>
      <c r="V432" s="155"/>
      <c r="W432" s="146"/>
      <c r="X432" s="24"/>
      <c r="Y432" s="24"/>
      <c r="Z432" s="24"/>
      <c r="AA432" s="24"/>
      <c r="AB432" s="24"/>
      <c r="AC432" s="24"/>
      <c r="AD432" s="24"/>
      <c r="AE432" s="24"/>
      <c r="AF432" s="24"/>
      <c r="AG432" s="24"/>
      <c r="AH432" s="24"/>
    </row>
    <row r="433" spans="1:34" ht="23.45" customHeight="1" x14ac:dyDescent="0.2">
      <c r="A433" s="383" t="s">
        <v>173</v>
      </c>
      <c r="B433" s="383"/>
      <c r="C433" s="383"/>
      <c r="D433" s="383"/>
      <c r="E433" s="80">
        <f t="shared" si="17"/>
        <v>5</v>
      </c>
      <c r="F433" s="67">
        <v>0</v>
      </c>
      <c r="G433" s="67"/>
      <c r="H433" s="67">
        <v>0</v>
      </c>
      <c r="I433" s="67">
        <v>0</v>
      </c>
      <c r="J433" s="67">
        <v>0</v>
      </c>
      <c r="K433" s="67">
        <v>0</v>
      </c>
      <c r="L433" s="67">
        <v>0</v>
      </c>
      <c r="M433" s="67"/>
      <c r="N433" s="67">
        <v>5</v>
      </c>
      <c r="O433" s="67"/>
      <c r="P433" s="67">
        <v>0</v>
      </c>
      <c r="S433" s="150"/>
      <c r="T433" s="150"/>
      <c r="U433" s="150"/>
      <c r="V433" s="150"/>
      <c r="W433" s="146"/>
      <c r="X433" s="24"/>
      <c r="Y433" s="24"/>
      <c r="Z433" s="24"/>
      <c r="AA433" s="24"/>
      <c r="AB433" s="24"/>
      <c r="AC433" s="24"/>
      <c r="AD433" s="24"/>
      <c r="AE433" s="24"/>
      <c r="AF433" s="24"/>
      <c r="AG433" s="24"/>
      <c r="AH433" s="24"/>
    </row>
    <row r="434" spans="1:34" ht="23.45" customHeight="1" x14ac:dyDescent="0.2">
      <c r="A434" s="348" t="s">
        <v>589</v>
      </c>
      <c r="B434" s="348"/>
      <c r="C434" s="348"/>
      <c r="D434" s="348"/>
      <c r="E434" s="80">
        <f t="shared" si="17"/>
        <v>3</v>
      </c>
      <c r="F434" s="67">
        <f>SUM(F435:F436)</f>
        <v>0</v>
      </c>
      <c r="G434" s="67"/>
      <c r="H434" s="67">
        <f>SUM(H435:H436)</f>
        <v>1</v>
      </c>
      <c r="I434" s="67">
        <f>SUM(I435:I436)</f>
        <v>0</v>
      </c>
      <c r="J434" s="67">
        <f>SUM(J435:J436)</f>
        <v>0</v>
      </c>
      <c r="K434" s="67">
        <f>SUM(K435:K436)</f>
        <v>0</v>
      </c>
      <c r="L434" s="67">
        <f>SUM(L435:L436)</f>
        <v>1</v>
      </c>
      <c r="M434" s="67"/>
      <c r="N434" s="67">
        <f>SUM(N435:N436)</f>
        <v>1</v>
      </c>
      <c r="O434" s="67"/>
      <c r="P434" s="67">
        <f>SUM(P435:P436)</f>
        <v>0</v>
      </c>
      <c r="S434" s="155"/>
      <c r="T434" s="155"/>
      <c r="U434" s="155"/>
      <c r="V434" s="155"/>
      <c r="W434" s="146"/>
      <c r="X434" s="24"/>
      <c r="Y434" s="24"/>
      <c r="Z434" s="24"/>
      <c r="AA434" s="24"/>
      <c r="AB434" s="24"/>
      <c r="AC434" s="24"/>
      <c r="AD434" s="24"/>
      <c r="AE434" s="24"/>
      <c r="AF434" s="24"/>
      <c r="AG434" s="24"/>
      <c r="AH434" s="24"/>
    </row>
    <row r="435" spans="1:34" ht="23.45" customHeight="1" x14ac:dyDescent="0.2">
      <c r="A435" s="383" t="s">
        <v>173</v>
      </c>
      <c r="B435" s="383"/>
      <c r="C435" s="383"/>
      <c r="D435" s="383"/>
      <c r="E435" s="80">
        <f t="shared" si="17"/>
        <v>2</v>
      </c>
      <c r="F435" s="67">
        <v>0</v>
      </c>
      <c r="G435" s="67"/>
      <c r="H435" s="67">
        <v>1</v>
      </c>
      <c r="I435" s="67">
        <v>0</v>
      </c>
      <c r="J435" s="67">
        <v>0</v>
      </c>
      <c r="K435" s="67">
        <v>0</v>
      </c>
      <c r="L435" s="67">
        <v>1</v>
      </c>
      <c r="M435" s="67"/>
      <c r="N435" s="67">
        <v>0</v>
      </c>
      <c r="O435" s="67"/>
      <c r="P435" s="67">
        <v>0</v>
      </c>
      <c r="S435" s="150"/>
      <c r="T435" s="150"/>
      <c r="U435" s="150"/>
      <c r="V435" s="150"/>
      <c r="W435" s="146"/>
      <c r="X435" s="24"/>
      <c r="Y435" s="24"/>
      <c r="Z435" s="24"/>
      <c r="AA435" s="24"/>
      <c r="AB435" s="24"/>
      <c r="AC435" s="24"/>
      <c r="AD435" s="24"/>
      <c r="AE435" s="24"/>
      <c r="AF435" s="24"/>
      <c r="AG435" s="24"/>
      <c r="AH435" s="24"/>
    </row>
    <row r="436" spans="1:34" ht="22.5" customHeight="1" x14ac:dyDescent="0.2">
      <c r="A436" s="396" t="s">
        <v>224</v>
      </c>
      <c r="B436" s="396"/>
      <c r="C436" s="396"/>
      <c r="D436" s="396"/>
      <c r="E436" s="80">
        <f t="shared" si="17"/>
        <v>1</v>
      </c>
      <c r="F436" s="67">
        <v>0</v>
      </c>
      <c r="G436" s="67"/>
      <c r="H436" s="67">
        <v>0</v>
      </c>
      <c r="I436" s="67">
        <v>0</v>
      </c>
      <c r="J436" s="67">
        <v>0</v>
      </c>
      <c r="K436" s="67">
        <v>0</v>
      </c>
      <c r="L436" s="67">
        <v>0</v>
      </c>
      <c r="M436" s="67"/>
      <c r="N436" s="67">
        <v>1</v>
      </c>
      <c r="O436" s="67"/>
      <c r="P436" s="67">
        <v>0</v>
      </c>
      <c r="S436" s="153"/>
      <c r="T436" s="153"/>
      <c r="U436" s="153"/>
      <c r="V436" s="153"/>
      <c r="W436" s="146"/>
      <c r="X436" s="24"/>
      <c r="Y436" s="24"/>
      <c r="Z436" s="24"/>
      <c r="AA436" s="24"/>
      <c r="AB436" s="24"/>
      <c r="AC436" s="24"/>
      <c r="AD436" s="24"/>
      <c r="AE436" s="24"/>
      <c r="AF436" s="24"/>
      <c r="AG436" s="24"/>
      <c r="AH436" s="24"/>
    </row>
    <row r="437" spans="1:34" ht="23.45" customHeight="1" x14ac:dyDescent="0.2">
      <c r="A437" s="348" t="s">
        <v>590</v>
      </c>
      <c r="B437" s="348"/>
      <c r="C437" s="348"/>
      <c r="D437" s="348"/>
      <c r="E437" s="80">
        <f t="shared" si="17"/>
        <v>1</v>
      </c>
      <c r="F437" s="67">
        <f>SUM(F438:F438)</f>
        <v>0</v>
      </c>
      <c r="G437" s="67"/>
      <c r="H437" s="67">
        <f>SUM(H438:H438)</f>
        <v>0</v>
      </c>
      <c r="I437" s="67">
        <f>SUM(I438:I438)</f>
        <v>0</v>
      </c>
      <c r="J437" s="67">
        <f>SUM(J438:J438)</f>
        <v>0</v>
      </c>
      <c r="K437" s="67">
        <f>SUM(K438:K438)</f>
        <v>0</v>
      </c>
      <c r="L437" s="67">
        <f>SUM(L438:L438)</f>
        <v>0</v>
      </c>
      <c r="M437" s="67"/>
      <c r="N437" s="67">
        <f>SUM(N438:N438)</f>
        <v>1</v>
      </c>
      <c r="O437" s="67"/>
      <c r="P437" s="67">
        <f>SUM(P438:P438)</f>
        <v>0</v>
      </c>
      <c r="S437" s="155"/>
      <c r="T437" s="155"/>
      <c r="U437" s="155"/>
      <c r="V437" s="155"/>
      <c r="W437" s="146"/>
      <c r="X437" s="24"/>
      <c r="Y437" s="24"/>
      <c r="Z437" s="24"/>
      <c r="AA437" s="24"/>
      <c r="AB437" s="24"/>
      <c r="AC437" s="24"/>
      <c r="AD437" s="24"/>
      <c r="AE437" s="24"/>
      <c r="AF437" s="24"/>
      <c r="AG437" s="24"/>
      <c r="AH437" s="24"/>
    </row>
    <row r="438" spans="1:34" ht="23.45" customHeight="1" x14ac:dyDescent="0.2">
      <c r="A438" s="383" t="s">
        <v>173</v>
      </c>
      <c r="B438" s="383"/>
      <c r="C438" s="383"/>
      <c r="D438" s="383"/>
      <c r="E438" s="80">
        <f t="shared" si="17"/>
        <v>1</v>
      </c>
      <c r="F438" s="67">
        <v>0</v>
      </c>
      <c r="G438" s="67"/>
      <c r="H438" s="67">
        <v>0</v>
      </c>
      <c r="I438" s="67">
        <v>0</v>
      </c>
      <c r="J438" s="67">
        <v>0</v>
      </c>
      <c r="K438" s="67">
        <v>0</v>
      </c>
      <c r="L438" s="67">
        <v>0</v>
      </c>
      <c r="M438" s="67"/>
      <c r="N438" s="67">
        <v>1</v>
      </c>
      <c r="O438" s="67"/>
      <c r="P438" s="67">
        <v>0</v>
      </c>
      <c r="S438" s="150"/>
      <c r="T438" s="150"/>
      <c r="U438" s="150"/>
      <c r="V438" s="150"/>
      <c r="W438" s="146"/>
      <c r="X438" s="24"/>
      <c r="Y438" s="24"/>
      <c r="Z438" s="24"/>
      <c r="AA438" s="24"/>
      <c r="AB438" s="24"/>
      <c r="AC438" s="24"/>
      <c r="AD438" s="24"/>
      <c r="AE438" s="24"/>
      <c r="AF438" s="24"/>
      <c r="AG438" s="24"/>
      <c r="AH438" s="24"/>
    </row>
    <row r="439" spans="1:34" ht="23.45" customHeight="1" x14ac:dyDescent="0.2">
      <c r="A439" s="399" t="s">
        <v>591</v>
      </c>
      <c r="B439" s="399"/>
      <c r="C439" s="399"/>
      <c r="D439" s="399"/>
      <c r="E439" s="80">
        <f t="shared" si="17"/>
        <v>13</v>
      </c>
      <c r="F439" s="67">
        <f>SUM(F440:F441)</f>
        <v>1</v>
      </c>
      <c r="G439" s="67"/>
      <c r="H439" s="67">
        <f>SUM(H440:H441)</f>
        <v>1</v>
      </c>
      <c r="I439" s="67">
        <f>SUM(I440:I441)</f>
        <v>0</v>
      </c>
      <c r="J439" s="67">
        <f>SUM(J440:J441)</f>
        <v>0</v>
      </c>
      <c r="K439" s="67">
        <f>SUM(K440:K441)</f>
        <v>0</v>
      </c>
      <c r="L439" s="67">
        <f>SUM(L440:L441)</f>
        <v>3</v>
      </c>
      <c r="M439" s="67"/>
      <c r="N439" s="67">
        <f>SUM(N440:N441)</f>
        <v>8</v>
      </c>
      <c r="O439" s="67"/>
      <c r="P439" s="67">
        <f>SUM(P440:P441)</f>
        <v>0</v>
      </c>
      <c r="S439" s="155"/>
      <c r="T439" s="155"/>
      <c r="U439" s="155"/>
      <c r="V439" s="155"/>
      <c r="W439" s="146"/>
      <c r="X439" s="24"/>
      <c r="Y439" s="24"/>
      <c r="Z439" s="24"/>
      <c r="AA439" s="24"/>
      <c r="AB439" s="24"/>
      <c r="AC439" s="24"/>
      <c r="AD439" s="24"/>
      <c r="AE439" s="24"/>
      <c r="AF439" s="24"/>
      <c r="AG439" s="24"/>
      <c r="AH439" s="24"/>
    </row>
    <row r="440" spans="1:34" ht="23.45" customHeight="1" x14ac:dyDescent="0.2">
      <c r="A440" s="383" t="s">
        <v>173</v>
      </c>
      <c r="B440" s="383"/>
      <c r="C440" s="383"/>
      <c r="D440" s="383"/>
      <c r="E440" s="80">
        <f t="shared" si="17"/>
        <v>12</v>
      </c>
      <c r="F440" s="67">
        <v>1</v>
      </c>
      <c r="G440" s="67"/>
      <c r="H440" s="67">
        <v>1</v>
      </c>
      <c r="I440" s="67">
        <v>0</v>
      </c>
      <c r="J440" s="67">
        <v>0</v>
      </c>
      <c r="K440" s="67">
        <v>0</v>
      </c>
      <c r="L440" s="67">
        <v>3</v>
      </c>
      <c r="M440" s="67"/>
      <c r="N440" s="67">
        <v>7</v>
      </c>
      <c r="O440" s="67"/>
      <c r="P440" s="67">
        <v>0</v>
      </c>
      <c r="S440" s="150"/>
      <c r="T440" s="150"/>
      <c r="U440" s="150"/>
      <c r="V440" s="150"/>
      <c r="W440" s="146"/>
      <c r="X440" s="24"/>
      <c r="Y440" s="24"/>
      <c r="Z440" s="24"/>
      <c r="AA440" s="24"/>
      <c r="AB440" s="24"/>
      <c r="AC440" s="24"/>
      <c r="AD440" s="24"/>
      <c r="AE440" s="24"/>
      <c r="AF440" s="24"/>
      <c r="AG440" s="24"/>
      <c r="AH440" s="24"/>
    </row>
    <row r="441" spans="1:34" ht="22.5" customHeight="1" x14ac:dyDescent="0.2">
      <c r="A441" s="396" t="s">
        <v>224</v>
      </c>
      <c r="B441" s="396"/>
      <c r="C441" s="396"/>
      <c r="D441" s="396"/>
      <c r="E441" s="80">
        <f t="shared" si="17"/>
        <v>1</v>
      </c>
      <c r="F441" s="67">
        <v>0</v>
      </c>
      <c r="G441" s="67"/>
      <c r="H441" s="67">
        <v>0</v>
      </c>
      <c r="I441" s="67">
        <v>0</v>
      </c>
      <c r="J441" s="67">
        <v>0</v>
      </c>
      <c r="K441" s="67">
        <v>0</v>
      </c>
      <c r="L441" s="67">
        <v>0</v>
      </c>
      <c r="M441" s="67"/>
      <c r="N441" s="67">
        <v>1</v>
      </c>
      <c r="O441" s="67"/>
      <c r="P441" s="67">
        <v>0</v>
      </c>
      <c r="S441" s="153"/>
      <c r="T441" s="153"/>
      <c r="U441" s="153"/>
      <c r="V441" s="153"/>
      <c r="W441" s="146"/>
      <c r="X441" s="24"/>
      <c r="Y441" s="24"/>
      <c r="Z441" s="24"/>
      <c r="AA441" s="24"/>
      <c r="AB441" s="24"/>
      <c r="AC441" s="24"/>
      <c r="AD441" s="24"/>
      <c r="AE441" s="24"/>
      <c r="AF441" s="24"/>
      <c r="AG441" s="24"/>
      <c r="AH441" s="24"/>
    </row>
    <row r="442" spans="1:34" ht="23.45" customHeight="1" x14ac:dyDescent="0.2">
      <c r="A442" s="348" t="s">
        <v>592</v>
      </c>
      <c r="B442" s="348"/>
      <c r="C442" s="348"/>
      <c r="D442" s="348"/>
      <c r="E442" s="80">
        <f t="shared" si="17"/>
        <v>3</v>
      </c>
      <c r="F442" s="67">
        <f>SUM(F443:F443)</f>
        <v>0</v>
      </c>
      <c r="G442" s="67"/>
      <c r="H442" s="67">
        <f>SUM(H443:H443)</f>
        <v>0</v>
      </c>
      <c r="I442" s="67">
        <f>SUM(I443:I443)</f>
        <v>0</v>
      </c>
      <c r="J442" s="67">
        <f>SUM(J443:J443)</f>
        <v>0</v>
      </c>
      <c r="K442" s="67">
        <f>SUM(K443:K443)</f>
        <v>0</v>
      </c>
      <c r="L442" s="67">
        <f>SUM(L443:L443)</f>
        <v>0</v>
      </c>
      <c r="M442" s="67"/>
      <c r="N442" s="67">
        <f>SUM(N443:N443)</f>
        <v>3</v>
      </c>
      <c r="O442" s="67"/>
      <c r="P442" s="67">
        <f>SUM(P443:P443)</f>
        <v>0</v>
      </c>
      <c r="S442" s="155"/>
      <c r="T442" s="155"/>
      <c r="U442" s="155"/>
      <c r="V442" s="155"/>
      <c r="W442" s="146"/>
      <c r="X442" s="24"/>
      <c r="Y442" s="24"/>
      <c r="Z442" s="24"/>
      <c r="AA442" s="24"/>
      <c r="AB442" s="24"/>
      <c r="AC442" s="24"/>
      <c r="AD442" s="24"/>
      <c r="AE442" s="24"/>
      <c r="AF442" s="24"/>
      <c r="AG442" s="24"/>
      <c r="AH442" s="24"/>
    </row>
    <row r="443" spans="1:34" ht="23.45" customHeight="1" x14ac:dyDescent="0.2">
      <c r="A443" s="383" t="s">
        <v>173</v>
      </c>
      <c r="B443" s="383"/>
      <c r="C443" s="383"/>
      <c r="D443" s="383"/>
      <c r="E443" s="80">
        <f t="shared" si="17"/>
        <v>3</v>
      </c>
      <c r="F443" s="67">
        <v>0</v>
      </c>
      <c r="G443" s="67"/>
      <c r="H443" s="67">
        <v>0</v>
      </c>
      <c r="I443" s="67">
        <v>0</v>
      </c>
      <c r="J443" s="67">
        <v>0</v>
      </c>
      <c r="K443" s="67">
        <v>0</v>
      </c>
      <c r="L443" s="67">
        <v>0</v>
      </c>
      <c r="M443" s="67"/>
      <c r="N443" s="67">
        <v>3</v>
      </c>
      <c r="O443" s="67"/>
      <c r="P443" s="67">
        <v>0</v>
      </c>
      <c r="S443" s="150"/>
      <c r="T443" s="150"/>
      <c r="U443" s="150"/>
      <c r="V443" s="150"/>
      <c r="W443" s="146"/>
      <c r="X443" s="24"/>
      <c r="Y443" s="24"/>
      <c r="Z443" s="24"/>
      <c r="AA443" s="24"/>
      <c r="AB443" s="24"/>
      <c r="AC443" s="24"/>
      <c r="AD443" s="24"/>
      <c r="AE443" s="24"/>
      <c r="AF443" s="24"/>
      <c r="AG443" s="24"/>
      <c r="AH443" s="24"/>
    </row>
    <row r="444" spans="1:34" ht="23.45" customHeight="1" x14ac:dyDescent="0.2">
      <c r="A444" s="348" t="s">
        <v>593</v>
      </c>
      <c r="B444" s="348"/>
      <c r="C444" s="348"/>
      <c r="D444" s="348"/>
      <c r="E444" s="80">
        <f t="shared" si="17"/>
        <v>3</v>
      </c>
      <c r="F444" s="67">
        <f>SUM(F445:F445)</f>
        <v>0</v>
      </c>
      <c r="G444" s="67"/>
      <c r="H444" s="67">
        <f>SUM(H445:H445)</f>
        <v>0</v>
      </c>
      <c r="I444" s="67">
        <f>SUM(I445:I445)</f>
        <v>0</v>
      </c>
      <c r="J444" s="67">
        <f>SUM(J445:J445)</f>
        <v>0</v>
      </c>
      <c r="K444" s="67">
        <f>SUM(K445:K445)</f>
        <v>0</v>
      </c>
      <c r="L444" s="67">
        <f>SUM(L445:L445)</f>
        <v>0</v>
      </c>
      <c r="M444" s="67"/>
      <c r="N444" s="67">
        <f>SUM(N445:N445)</f>
        <v>3</v>
      </c>
      <c r="O444" s="67"/>
      <c r="P444" s="67">
        <f>SUM(P445:P445)</f>
        <v>0</v>
      </c>
      <c r="S444" s="155"/>
      <c r="T444" s="155"/>
      <c r="U444" s="155"/>
      <c r="V444" s="155"/>
      <c r="W444" s="146"/>
      <c r="X444" s="24"/>
      <c r="Y444" s="24"/>
      <c r="Z444" s="24"/>
      <c r="AA444" s="24"/>
      <c r="AB444" s="24"/>
      <c r="AC444" s="24"/>
      <c r="AD444" s="24"/>
      <c r="AE444" s="24"/>
      <c r="AF444" s="24"/>
      <c r="AG444" s="24"/>
      <c r="AH444" s="24"/>
    </row>
    <row r="445" spans="1:34" ht="23.45" customHeight="1" x14ac:dyDescent="0.2">
      <c r="A445" s="383" t="s">
        <v>173</v>
      </c>
      <c r="B445" s="383"/>
      <c r="C445" s="383"/>
      <c r="D445" s="383"/>
      <c r="E445" s="80">
        <f t="shared" si="17"/>
        <v>3</v>
      </c>
      <c r="F445" s="67">
        <v>0</v>
      </c>
      <c r="G445" s="67"/>
      <c r="H445" s="67">
        <v>0</v>
      </c>
      <c r="I445" s="67">
        <v>0</v>
      </c>
      <c r="J445" s="67">
        <v>0</v>
      </c>
      <c r="K445" s="67">
        <v>0</v>
      </c>
      <c r="L445" s="67">
        <v>0</v>
      </c>
      <c r="M445" s="67"/>
      <c r="N445" s="67">
        <v>3</v>
      </c>
      <c r="O445" s="67"/>
      <c r="P445" s="67">
        <v>0</v>
      </c>
      <c r="S445" s="150"/>
      <c r="T445" s="150"/>
      <c r="U445" s="150"/>
      <c r="V445" s="150"/>
      <c r="W445" s="146"/>
      <c r="X445" s="24"/>
      <c r="Y445" s="24"/>
      <c r="Z445" s="24"/>
      <c r="AA445" s="24"/>
      <c r="AB445" s="24"/>
      <c r="AC445" s="24"/>
      <c r="AD445" s="24"/>
      <c r="AE445" s="24"/>
      <c r="AF445" s="24"/>
      <c r="AG445" s="24"/>
      <c r="AH445" s="24"/>
    </row>
    <row r="446" spans="1:34" ht="23.45" customHeight="1" x14ac:dyDescent="0.2">
      <c r="A446" s="348" t="s">
        <v>594</v>
      </c>
      <c r="B446" s="348"/>
      <c r="C446" s="348"/>
      <c r="D446" s="348"/>
      <c r="E446" s="80">
        <f t="shared" si="17"/>
        <v>14</v>
      </c>
      <c r="F446" s="67">
        <f>SUM(F447:F448)</f>
        <v>1</v>
      </c>
      <c r="G446" s="67"/>
      <c r="H446" s="67">
        <f>SUM(H447:H448)</f>
        <v>1</v>
      </c>
      <c r="I446" s="67">
        <f>SUM(I447:I448)</f>
        <v>0</v>
      </c>
      <c r="J446" s="67">
        <f>SUM(J447:J448)</f>
        <v>0</v>
      </c>
      <c r="K446" s="67">
        <f>SUM(K447:K448)</f>
        <v>0</v>
      </c>
      <c r="L446" s="67">
        <f>SUM(L447:L448)</f>
        <v>7</v>
      </c>
      <c r="M446" s="67"/>
      <c r="N446" s="67">
        <f>SUM(N447:N448)</f>
        <v>5</v>
      </c>
      <c r="O446" s="67"/>
      <c r="P446" s="67">
        <f>SUM(P447:P448)</f>
        <v>0</v>
      </c>
      <c r="S446" s="155"/>
      <c r="T446" s="155"/>
      <c r="U446" s="155"/>
      <c r="V446" s="155"/>
      <c r="W446" s="146"/>
      <c r="X446" s="24"/>
      <c r="Y446" s="24"/>
      <c r="Z446" s="24"/>
      <c r="AA446" s="24"/>
      <c r="AB446" s="24"/>
      <c r="AC446" s="24"/>
      <c r="AD446" s="24"/>
      <c r="AE446" s="24"/>
      <c r="AF446" s="24"/>
      <c r="AG446" s="24"/>
      <c r="AH446" s="24"/>
    </row>
    <row r="447" spans="1:34" ht="23.45" customHeight="1" x14ac:dyDescent="0.2">
      <c r="A447" s="383" t="s">
        <v>173</v>
      </c>
      <c r="B447" s="383"/>
      <c r="C447" s="383"/>
      <c r="D447" s="383"/>
      <c r="E447" s="80">
        <f t="shared" si="17"/>
        <v>13</v>
      </c>
      <c r="F447" s="67">
        <v>1</v>
      </c>
      <c r="G447" s="67"/>
      <c r="H447" s="67">
        <v>1</v>
      </c>
      <c r="I447" s="67">
        <v>0</v>
      </c>
      <c r="J447" s="67">
        <v>0</v>
      </c>
      <c r="K447" s="67">
        <v>0</v>
      </c>
      <c r="L447" s="67">
        <v>7</v>
      </c>
      <c r="M447" s="67"/>
      <c r="N447" s="67">
        <v>4</v>
      </c>
      <c r="O447" s="67"/>
      <c r="P447" s="67">
        <v>0</v>
      </c>
      <c r="S447" s="150"/>
      <c r="T447" s="150"/>
      <c r="U447" s="150"/>
      <c r="V447" s="150"/>
      <c r="W447" s="146"/>
      <c r="X447" s="24"/>
      <c r="Y447" s="24"/>
      <c r="Z447" s="24"/>
      <c r="AA447" s="24"/>
      <c r="AB447" s="24"/>
      <c r="AC447" s="24"/>
      <c r="AD447" s="24"/>
      <c r="AE447" s="24"/>
      <c r="AF447" s="24"/>
      <c r="AG447" s="24"/>
      <c r="AH447" s="24"/>
    </row>
    <row r="448" spans="1:34" ht="22.5" customHeight="1" x14ac:dyDescent="0.2">
      <c r="A448" s="396" t="s">
        <v>224</v>
      </c>
      <c r="B448" s="396"/>
      <c r="C448" s="396"/>
      <c r="D448" s="396"/>
      <c r="E448" s="80">
        <f t="shared" si="17"/>
        <v>1</v>
      </c>
      <c r="F448" s="67">
        <v>0</v>
      </c>
      <c r="G448" s="67"/>
      <c r="H448" s="67">
        <v>0</v>
      </c>
      <c r="I448" s="67">
        <v>0</v>
      </c>
      <c r="J448" s="67">
        <v>0</v>
      </c>
      <c r="K448" s="67">
        <v>0</v>
      </c>
      <c r="L448" s="67">
        <v>0</v>
      </c>
      <c r="M448" s="67"/>
      <c r="N448" s="67">
        <v>1</v>
      </c>
      <c r="O448" s="67"/>
      <c r="P448" s="67">
        <v>0</v>
      </c>
      <c r="S448" s="153"/>
      <c r="T448" s="153"/>
      <c r="U448" s="153"/>
      <c r="V448" s="153"/>
      <c r="W448" s="146"/>
      <c r="X448" s="24"/>
      <c r="Y448" s="24"/>
      <c r="Z448" s="24"/>
      <c r="AA448" s="24"/>
      <c r="AB448" s="24"/>
      <c r="AC448" s="24"/>
      <c r="AD448" s="24"/>
      <c r="AE448" s="24"/>
      <c r="AF448" s="24"/>
      <c r="AG448" s="24"/>
      <c r="AH448" s="24"/>
    </row>
    <row r="449" spans="1:34" ht="23.45" customHeight="1" x14ac:dyDescent="0.2">
      <c r="A449" s="348" t="s">
        <v>595</v>
      </c>
      <c r="B449" s="348"/>
      <c r="C449" s="348"/>
      <c r="D449" s="348"/>
      <c r="E449" s="80">
        <f t="shared" si="17"/>
        <v>4</v>
      </c>
      <c r="F449" s="67">
        <f>SUM(F450:F451)</f>
        <v>0</v>
      </c>
      <c r="G449" s="67"/>
      <c r="H449" s="67">
        <f>SUM(H450:H451)</f>
        <v>0</v>
      </c>
      <c r="I449" s="67">
        <f>SUM(I450:I451)</f>
        <v>0</v>
      </c>
      <c r="J449" s="67">
        <f>SUM(J450:J451)</f>
        <v>0</v>
      </c>
      <c r="K449" s="67">
        <f>SUM(K450:K451)</f>
        <v>0</v>
      </c>
      <c r="L449" s="67">
        <f>SUM(L450:L451)</f>
        <v>1</v>
      </c>
      <c r="M449" s="67"/>
      <c r="N449" s="67">
        <f>SUM(N450:N451)</f>
        <v>3</v>
      </c>
      <c r="O449" s="67"/>
      <c r="P449" s="67">
        <f>SUM(P450:P451)</f>
        <v>0</v>
      </c>
      <c r="S449" s="155"/>
      <c r="T449" s="155"/>
      <c r="U449" s="155"/>
      <c r="V449" s="155"/>
      <c r="W449" s="146"/>
      <c r="X449" s="24"/>
      <c r="Y449" s="24"/>
      <c r="Z449" s="24"/>
      <c r="AA449" s="24"/>
      <c r="AB449" s="24"/>
      <c r="AC449" s="24"/>
      <c r="AD449" s="24"/>
      <c r="AE449" s="24"/>
      <c r="AF449" s="24"/>
      <c r="AG449" s="24"/>
      <c r="AH449" s="24"/>
    </row>
    <row r="450" spans="1:34" ht="23.45" customHeight="1" x14ac:dyDescent="0.2">
      <c r="A450" s="383" t="s">
        <v>173</v>
      </c>
      <c r="B450" s="383"/>
      <c r="C450" s="383"/>
      <c r="D450" s="383"/>
      <c r="E450" s="80">
        <f t="shared" si="17"/>
        <v>3</v>
      </c>
      <c r="F450" s="67">
        <v>0</v>
      </c>
      <c r="G450" s="67"/>
      <c r="H450" s="67">
        <v>0</v>
      </c>
      <c r="I450" s="67">
        <v>0</v>
      </c>
      <c r="J450" s="67">
        <v>0</v>
      </c>
      <c r="K450" s="67">
        <v>0</v>
      </c>
      <c r="L450" s="67">
        <v>1</v>
      </c>
      <c r="M450" s="67"/>
      <c r="N450" s="67">
        <v>2</v>
      </c>
      <c r="O450" s="67"/>
      <c r="P450" s="67">
        <v>0</v>
      </c>
      <c r="S450" s="150"/>
      <c r="T450" s="150"/>
      <c r="U450" s="150"/>
      <c r="V450" s="150"/>
      <c r="W450" s="146"/>
      <c r="X450" s="24"/>
      <c r="Y450" s="24"/>
      <c r="Z450" s="24"/>
      <c r="AA450" s="24"/>
      <c r="AB450" s="24"/>
      <c r="AC450" s="24"/>
      <c r="AD450" s="24"/>
      <c r="AE450" s="24"/>
      <c r="AF450" s="24"/>
      <c r="AG450" s="24"/>
      <c r="AH450" s="24"/>
    </row>
    <row r="451" spans="1:34" ht="22.5" customHeight="1" x14ac:dyDescent="0.2">
      <c r="A451" s="396" t="s">
        <v>224</v>
      </c>
      <c r="B451" s="396"/>
      <c r="C451" s="396"/>
      <c r="D451" s="396"/>
      <c r="E451" s="80">
        <f t="shared" si="17"/>
        <v>1</v>
      </c>
      <c r="F451" s="67">
        <v>0</v>
      </c>
      <c r="G451" s="67"/>
      <c r="H451" s="67">
        <v>0</v>
      </c>
      <c r="I451" s="67">
        <v>0</v>
      </c>
      <c r="J451" s="67">
        <v>0</v>
      </c>
      <c r="K451" s="67">
        <v>0</v>
      </c>
      <c r="L451" s="67">
        <v>0</v>
      </c>
      <c r="M451" s="67"/>
      <c r="N451" s="67">
        <v>1</v>
      </c>
      <c r="O451" s="67"/>
      <c r="P451" s="67">
        <v>0</v>
      </c>
      <c r="S451" s="153"/>
      <c r="T451" s="153"/>
      <c r="U451" s="153"/>
      <c r="V451" s="153"/>
      <c r="W451" s="146"/>
      <c r="X451" s="24"/>
      <c r="Y451" s="24"/>
      <c r="Z451" s="24"/>
      <c r="AA451" s="24"/>
      <c r="AB451" s="24"/>
      <c r="AC451" s="24"/>
      <c r="AD451" s="24"/>
      <c r="AE451" s="24"/>
      <c r="AF451" s="24"/>
      <c r="AG451" s="24"/>
      <c r="AH451" s="24"/>
    </row>
    <row r="452" spans="1:34" ht="23.45" customHeight="1" x14ac:dyDescent="0.2">
      <c r="A452" s="348" t="s">
        <v>596</v>
      </c>
      <c r="B452" s="348"/>
      <c r="C452" s="348"/>
      <c r="D452" s="348"/>
      <c r="E452" s="80">
        <f t="shared" ref="E452:E478" si="18">SUM(F452:P452)</f>
        <v>1</v>
      </c>
      <c r="F452" s="67">
        <f>SUM(F453:F453)</f>
        <v>0</v>
      </c>
      <c r="G452" s="67"/>
      <c r="H452" s="67">
        <f>SUM(H453:H453)</f>
        <v>0</v>
      </c>
      <c r="I452" s="67">
        <f>SUM(I453:I453)</f>
        <v>0</v>
      </c>
      <c r="J452" s="67">
        <f>SUM(J453:J453)</f>
        <v>0</v>
      </c>
      <c r="K452" s="67">
        <f>SUM(K453:K453)</f>
        <v>0</v>
      </c>
      <c r="L452" s="67">
        <f>SUM(L453:L453)</f>
        <v>0</v>
      </c>
      <c r="M452" s="67"/>
      <c r="N452" s="67">
        <f>SUM(N453:N453)</f>
        <v>1</v>
      </c>
      <c r="O452" s="67"/>
      <c r="P452" s="67">
        <f>SUM(P453:P453)</f>
        <v>0</v>
      </c>
      <c r="S452" s="155"/>
      <c r="T452" s="155"/>
      <c r="U452" s="155"/>
      <c r="V452" s="155"/>
      <c r="W452" s="146"/>
      <c r="X452" s="24"/>
      <c r="Y452" s="24"/>
      <c r="Z452" s="24"/>
      <c r="AA452" s="24"/>
      <c r="AB452" s="24"/>
      <c r="AC452" s="24"/>
      <c r="AD452" s="24"/>
      <c r="AE452" s="24"/>
      <c r="AF452" s="24"/>
      <c r="AG452" s="24"/>
      <c r="AH452" s="24"/>
    </row>
    <row r="453" spans="1:34" ht="23.45" customHeight="1" x14ac:dyDescent="0.2">
      <c r="A453" s="383" t="s">
        <v>173</v>
      </c>
      <c r="B453" s="383"/>
      <c r="C453" s="383"/>
      <c r="D453" s="383"/>
      <c r="E453" s="80">
        <f t="shared" si="18"/>
        <v>1</v>
      </c>
      <c r="F453" s="67">
        <v>0</v>
      </c>
      <c r="G453" s="67"/>
      <c r="H453" s="67">
        <v>0</v>
      </c>
      <c r="I453" s="67">
        <v>0</v>
      </c>
      <c r="J453" s="67">
        <v>0</v>
      </c>
      <c r="K453" s="67">
        <v>0</v>
      </c>
      <c r="L453" s="67">
        <v>0</v>
      </c>
      <c r="M453" s="67"/>
      <c r="N453" s="67">
        <v>1</v>
      </c>
      <c r="O453" s="67"/>
      <c r="P453" s="67">
        <v>0</v>
      </c>
      <c r="S453" s="150"/>
      <c r="T453" s="150"/>
      <c r="U453" s="150"/>
      <c r="V453" s="150"/>
      <c r="W453" s="146"/>
      <c r="X453" s="24"/>
      <c r="Y453" s="24"/>
      <c r="Z453" s="24"/>
      <c r="AA453" s="24"/>
      <c r="AB453" s="24"/>
      <c r="AC453" s="24"/>
      <c r="AD453" s="24"/>
      <c r="AE453" s="24"/>
      <c r="AF453" s="24"/>
      <c r="AG453" s="24"/>
      <c r="AH453" s="24"/>
    </row>
    <row r="454" spans="1:34" ht="23.45" customHeight="1" x14ac:dyDescent="0.2">
      <c r="A454" s="348" t="s">
        <v>597</v>
      </c>
      <c r="B454" s="348"/>
      <c r="C454" s="348"/>
      <c r="D454" s="348"/>
      <c r="E454" s="80">
        <f t="shared" si="18"/>
        <v>2</v>
      </c>
      <c r="F454" s="67">
        <f>SUM(F455:F455)</f>
        <v>0</v>
      </c>
      <c r="G454" s="67"/>
      <c r="H454" s="67">
        <f>SUM(H455:H455)</f>
        <v>0</v>
      </c>
      <c r="I454" s="67">
        <f>SUM(I455:I455)</f>
        <v>0</v>
      </c>
      <c r="J454" s="67">
        <f>SUM(J455:J455)</f>
        <v>0</v>
      </c>
      <c r="K454" s="67">
        <f>SUM(K455:K455)</f>
        <v>0</v>
      </c>
      <c r="L454" s="67">
        <f>SUM(L455:L455)</f>
        <v>1</v>
      </c>
      <c r="M454" s="67"/>
      <c r="N454" s="67">
        <f>SUM(N455:N455)</f>
        <v>1</v>
      </c>
      <c r="O454" s="67"/>
      <c r="P454" s="67">
        <f>SUM(P455:P455)</f>
        <v>0</v>
      </c>
      <c r="S454" s="155"/>
      <c r="T454" s="155"/>
      <c r="U454" s="155"/>
      <c r="V454" s="155"/>
      <c r="W454" s="146"/>
      <c r="X454" s="24"/>
      <c r="Y454" s="24"/>
      <c r="Z454" s="24"/>
      <c r="AA454" s="24"/>
      <c r="AB454" s="24"/>
      <c r="AC454" s="24"/>
      <c r="AD454" s="24"/>
      <c r="AE454" s="24"/>
      <c r="AF454" s="24"/>
      <c r="AG454" s="24"/>
      <c r="AH454" s="24"/>
    </row>
    <row r="455" spans="1:34" ht="23.45" customHeight="1" x14ac:dyDescent="0.2">
      <c r="A455" s="383" t="s">
        <v>173</v>
      </c>
      <c r="B455" s="383"/>
      <c r="C455" s="383"/>
      <c r="D455" s="383"/>
      <c r="E455" s="80">
        <f t="shared" si="18"/>
        <v>2</v>
      </c>
      <c r="F455" s="67">
        <v>0</v>
      </c>
      <c r="G455" s="67"/>
      <c r="H455" s="67">
        <v>0</v>
      </c>
      <c r="I455" s="67">
        <v>0</v>
      </c>
      <c r="J455" s="67">
        <v>0</v>
      </c>
      <c r="K455" s="67">
        <v>0</v>
      </c>
      <c r="L455" s="67">
        <v>1</v>
      </c>
      <c r="M455" s="67"/>
      <c r="N455" s="67">
        <v>1</v>
      </c>
      <c r="O455" s="67"/>
      <c r="P455" s="67">
        <v>0</v>
      </c>
      <c r="S455" s="150"/>
      <c r="T455" s="150"/>
      <c r="U455" s="150"/>
      <c r="V455" s="150"/>
      <c r="W455" s="146"/>
      <c r="X455" s="24"/>
      <c r="Y455" s="24"/>
      <c r="Z455" s="24"/>
      <c r="AA455" s="24"/>
      <c r="AB455" s="24"/>
      <c r="AC455" s="24"/>
      <c r="AD455" s="24"/>
      <c r="AE455" s="24"/>
      <c r="AF455" s="24"/>
      <c r="AG455" s="24"/>
      <c r="AH455" s="24"/>
    </row>
    <row r="456" spans="1:34" ht="23.45" customHeight="1" x14ac:dyDescent="0.2">
      <c r="A456" s="348" t="s">
        <v>598</v>
      </c>
      <c r="B456" s="348"/>
      <c r="C456" s="348"/>
      <c r="D456" s="348"/>
      <c r="E456" s="80">
        <f t="shared" si="18"/>
        <v>2</v>
      </c>
      <c r="F456" s="67">
        <f>SUM(F457:F457)</f>
        <v>0</v>
      </c>
      <c r="G456" s="67"/>
      <c r="H456" s="67">
        <f>SUM(H457:H457)</f>
        <v>0</v>
      </c>
      <c r="I456" s="67">
        <f>SUM(I457:I457)</f>
        <v>0</v>
      </c>
      <c r="J456" s="67">
        <f>SUM(J457:J457)</f>
        <v>0</v>
      </c>
      <c r="K456" s="67">
        <f>SUM(K457:K457)</f>
        <v>0</v>
      </c>
      <c r="L456" s="67">
        <f>SUM(L457:L457)</f>
        <v>1</v>
      </c>
      <c r="M456" s="67"/>
      <c r="N456" s="67">
        <f>SUM(N457:N457)</f>
        <v>1</v>
      </c>
      <c r="O456" s="67"/>
      <c r="P456" s="67">
        <f>SUM(P457:P457)</f>
        <v>0</v>
      </c>
      <c r="S456" s="155"/>
      <c r="T456" s="155"/>
      <c r="U456" s="155"/>
      <c r="V456" s="155"/>
      <c r="W456" s="146"/>
      <c r="X456" s="24"/>
      <c r="Y456" s="24"/>
      <c r="Z456" s="24"/>
      <c r="AA456" s="24"/>
      <c r="AB456" s="24"/>
      <c r="AC456" s="24"/>
      <c r="AD456" s="24"/>
      <c r="AE456" s="24"/>
      <c r="AF456" s="24"/>
      <c r="AG456" s="24"/>
      <c r="AH456" s="24"/>
    </row>
    <row r="457" spans="1:34" ht="23.45" customHeight="1" x14ac:dyDescent="0.2">
      <c r="A457" s="383" t="s">
        <v>173</v>
      </c>
      <c r="B457" s="383"/>
      <c r="C457" s="383"/>
      <c r="D457" s="383"/>
      <c r="E457" s="80">
        <f t="shared" si="18"/>
        <v>2</v>
      </c>
      <c r="F457" s="67">
        <v>0</v>
      </c>
      <c r="G457" s="67"/>
      <c r="H457" s="67">
        <v>0</v>
      </c>
      <c r="I457" s="67">
        <v>0</v>
      </c>
      <c r="J457" s="67">
        <v>0</v>
      </c>
      <c r="K457" s="67">
        <v>0</v>
      </c>
      <c r="L457" s="67">
        <v>1</v>
      </c>
      <c r="M457" s="67"/>
      <c r="N457" s="67">
        <v>1</v>
      </c>
      <c r="O457" s="67"/>
      <c r="P457" s="67">
        <v>0</v>
      </c>
      <c r="S457" s="150"/>
      <c r="T457" s="150"/>
      <c r="U457" s="150"/>
      <c r="V457" s="150"/>
      <c r="W457" s="146"/>
      <c r="X457" s="24"/>
      <c r="Y457" s="24"/>
      <c r="Z457" s="24"/>
      <c r="AA457" s="24"/>
      <c r="AB457" s="24"/>
      <c r="AC457" s="24"/>
      <c r="AD457" s="24"/>
      <c r="AE457" s="24"/>
      <c r="AF457" s="24"/>
      <c r="AG457" s="24"/>
      <c r="AH457" s="24"/>
    </row>
    <row r="458" spans="1:34" ht="23.45" customHeight="1" x14ac:dyDescent="0.2">
      <c r="A458" s="348" t="s">
        <v>599</v>
      </c>
      <c r="B458" s="348"/>
      <c r="C458" s="348"/>
      <c r="D458" s="348"/>
      <c r="E458" s="80">
        <f t="shared" si="18"/>
        <v>5</v>
      </c>
      <c r="F458" s="67">
        <f>SUM(F459:F459)</f>
        <v>0</v>
      </c>
      <c r="G458" s="67"/>
      <c r="H458" s="67">
        <f>SUM(H459:H459)</f>
        <v>0</v>
      </c>
      <c r="I458" s="67">
        <f>SUM(I459:I459)</f>
        <v>0</v>
      </c>
      <c r="J458" s="67">
        <f>SUM(J459:J459)</f>
        <v>0</v>
      </c>
      <c r="K458" s="67">
        <f>SUM(K459:K459)</f>
        <v>0</v>
      </c>
      <c r="L458" s="67">
        <f>SUM(L459:L459)</f>
        <v>2</v>
      </c>
      <c r="M458" s="67"/>
      <c r="N458" s="67">
        <f>SUM(N459:N459)</f>
        <v>3</v>
      </c>
      <c r="O458" s="67"/>
      <c r="P458" s="67">
        <f>SUM(P459:P459)</f>
        <v>0</v>
      </c>
      <c r="S458" s="155"/>
      <c r="T458" s="155"/>
      <c r="U458" s="155"/>
      <c r="V458" s="155"/>
      <c r="W458" s="146"/>
      <c r="X458" s="24"/>
      <c r="Y458" s="24"/>
      <c r="Z458" s="24"/>
      <c r="AA458" s="24"/>
      <c r="AB458" s="24"/>
      <c r="AC458" s="24"/>
      <c r="AD458" s="24"/>
      <c r="AE458" s="24"/>
      <c r="AF458" s="24"/>
      <c r="AG458" s="24"/>
      <c r="AH458" s="24"/>
    </row>
    <row r="459" spans="1:34" ht="23.45" customHeight="1" x14ac:dyDescent="0.2">
      <c r="A459" s="383" t="s">
        <v>173</v>
      </c>
      <c r="B459" s="383"/>
      <c r="C459" s="383"/>
      <c r="D459" s="383"/>
      <c r="E459" s="80">
        <f t="shared" si="18"/>
        <v>5</v>
      </c>
      <c r="F459" s="67">
        <v>0</v>
      </c>
      <c r="G459" s="67"/>
      <c r="H459" s="67">
        <v>0</v>
      </c>
      <c r="I459" s="67">
        <v>0</v>
      </c>
      <c r="J459" s="67">
        <v>0</v>
      </c>
      <c r="K459" s="67">
        <v>0</v>
      </c>
      <c r="L459" s="67">
        <v>2</v>
      </c>
      <c r="M459" s="67"/>
      <c r="N459" s="67">
        <v>3</v>
      </c>
      <c r="O459" s="67"/>
      <c r="P459" s="67">
        <v>0</v>
      </c>
      <c r="S459" s="150"/>
      <c r="T459" s="150"/>
      <c r="U459" s="150"/>
      <c r="V459" s="150"/>
      <c r="W459" s="146"/>
      <c r="X459" s="24"/>
      <c r="Y459" s="24"/>
      <c r="Z459" s="24"/>
      <c r="AA459" s="24"/>
      <c r="AB459" s="24"/>
      <c r="AC459" s="24"/>
      <c r="AD459" s="24"/>
      <c r="AE459" s="24"/>
      <c r="AF459" s="24"/>
      <c r="AG459" s="24"/>
      <c r="AH459" s="24"/>
    </row>
    <row r="460" spans="1:34" ht="23.45" customHeight="1" x14ac:dyDescent="0.2">
      <c r="A460" s="355" t="s">
        <v>600</v>
      </c>
      <c r="B460" s="355"/>
      <c r="C460" s="355"/>
      <c r="D460" s="355"/>
      <c r="E460" s="80">
        <f t="shared" si="18"/>
        <v>9</v>
      </c>
      <c r="F460" s="67">
        <f>SUM(F461:F461)</f>
        <v>1</v>
      </c>
      <c r="G460" s="67"/>
      <c r="H460" s="67">
        <f>SUM(H461:H461)</f>
        <v>0</v>
      </c>
      <c r="I460" s="67">
        <f>SUM(I461:I461)</f>
        <v>0</v>
      </c>
      <c r="J460" s="67">
        <f>SUM(J461:J461)</f>
        <v>0</v>
      </c>
      <c r="K460" s="67">
        <f>SUM(K461:K461)</f>
        <v>0</v>
      </c>
      <c r="L460" s="67">
        <f>SUM(L461:L461)</f>
        <v>1</v>
      </c>
      <c r="M460" s="67"/>
      <c r="N460" s="67">
        <f>SUM(N461:N461)</f>
        <v>7</v>
      </c>
      <c r="O460" s="67"/>
      <c r="P460" s="67">
        <f>SUM(P461:P461)</f>
        <v>0</v>
      </c>
      <c r="S460" s="155"/>
      <c r="T460" s="155"/>
      <c r="U460" s="155"/>
      <c r="V460" s="155"/>
      <c r="W460" s="146"/>
      <c r="X460" s="24"/>
      <c r="Y460" s="24"/>
      <c r="Z460" s="24"/>
      <c r="AA460" s="24"/>
      <c r="AB460" s="24"/>
      <c r="AC460" s="24"/>
      <c r="AD460" s="24"/>
      <c r="AE460" s="24"/>
      <c r="AF460" s="24"/>
      <c r="AG460" s="24"/>
      <c r="AH460" s="24"/>
    </row>
    <row r="461" spans="1:34" ht="23.45" customHeight="1" x14ac:dyDescent="0.2">
      <c r="A461" s="383" t="s">
        <v>173</v>
      </c>
      <c r="B461" s="383"/>
      <c r="C461" s="383"/>
      <c r="D461" s="383"/>
      <c r="E461" s="80">
        <f t="shared" si="18"/>
        <v>9</v>
      </c>
      <c r="F461" s="67">
        <v>1</v>
      </c>
      <c r="G461" s="67"/>
      <c r="H461" s="67">
        <v>0</v>
      </c>
      <c r="I461" s="67">
        <v>0</v>
      </c>
      <c r="J461" s="67">
        <v>0</v>
      </c>
      <c r="K461" s="67">
        <v>0</v>
      </c>
      <c r="L461" s="67">
        <v>1</v>
      </c>
      <c r="M461" s="67"/>
      <c r="N461" s="67">
        <v>7</v>
      </c>
      <c r="O461" s="67"/>
      <c r="P461" s="67">
        <v>0</v>
      </c>
      <c r="S461" s="150"/>
      <c r="T461" s="150"/>
      <c r="U461" s="150"/>
      <c r="V461" s="150"/>
      <c r="W461" s="146"/>
      <c r="X461" s="24"/>
      <c r="Y461" s="24"/>
      <c r="Z461" s="24"/>
      <c r="AA461" s="24"/>
      <c r="AB461" s="24"/>
      <c r="AC461" s="24"/>
      <c r="AD461" s="24"/>
      <c r="AE461" s="24"/>
      <c r="AF461" s="24"/>
      <c r="AG461" s="24"/>
      <c r="AH461" s="24"/>
    </row>
    <row r="462" spans="1:34" ht="23.45" customHeight="1" x14ac:dyDescent="0.2">
      <c r="A462" s="348" t="s">
        <v>601</v>
      </c>
      <c r="B462" s="348"/>
      <c r="C462" s="348"/>
      <c r="D462" s="348"/>
      <c r="E462" s="80">
        <f t="shared" si="18"/>
        <v>26</v>
      </c>
      <c r="F462" s="67">
        <f>SUM(F463:F465)</f>
        <v>1</v>
      </c>
      <c r="G462" s="67"/>
      <c r="H462" s="67">
        <f>SUM(H463:H465)</f>
        <v>3</v>
      </c>
      <c r="I462" s="67">
        <f>SUM(I463:I465)</f>
        <v>2</v>
      </c>
      <c r="J462" s="67">
        <f>SUM(J463:J465)</f>
        <v>3</v>
      </c>
      <c r="K462" s="67">
        <f>SUM(K463:K465)</f>
        <v>2</v>
      </c>
      <c r="L462" s="67">
        <f>SUM(L463:L465)</f>
        <v>4</v>
      </c>
      <c r="M462" s="67"/>
      <c r="N462" s="67">
        <f>SUM(N463:N465)</f>
        <v>11</v>
      </c>
      <c r="O462" s="67"/>
      <c r="P462" s="67">
        <f>SUM(P463:P465)</f>
        <v>0</v>
      </c>
      <c r="S462" s="155"/>
      <c r="T462" s="155"/>
      <c r="U462" s="155"/>
      <c r="V462" s="155"/>
      <c r="W462" s="146"/>
      <c r="X462" s="24"/>
      <c r="Y462" s="24"/>
      <c r="Z462" s="24"/>
      <c r="AA462" s="24"/>
      <c r="AB462" s="24"/>
      <c r="AC462" s="24"/>
      <c r="AD462" s="24"/>
      <c r="AE462" s="24"/>
      <c r="AF462" s="24"/>
      <c r="AG462" s="24"/>
      <c r="AH462" s="24"/>
    </row>
    <row r="463" spans="1:34" ht="23.45" customHeight="1" x14ac:dyDescent="0.2">
      <c r="A463" s="383" t="s">
        <v>173</v>
      </c>
      <c r="B463" s="383"/>
      <c r="C463" s="383"/>
      <c r="D463" s="383"/>
      <c r="E463" s="80">
        <f t="shared" si="18"/>
        <v>20</v>
      </c>
      <c r="F463" s="67">
        <v>0</v>
      </c>
      <c r="G463" s="67"/>
      <c r="H463" s="67">
        <v>2</v>
      </c>
      <c r="I463" s="67">
        <v>2</v>
      </c>
      <c r="J463" s="67">
        <v>1</v>
      </c>
      <c r="K463" s="67">
        <v>1</v>
      </c>
      <c r="L463" s="67">
        <v>4</v>
      </c>
      <c r="M463" s="67"/>
      <c r="N463" s="67">
        <v>10</v>
      </c>
      <c r="O463" s="67"/>
      <c r="P463" s="67">
        <v>0</v>
      </c>
      <c r="S463" s="150"/>
      <c r="T463" s="150"/>
      <c r="U463" s="150"/>
      <c r="V463" s="150"/>
      <c r="W463" s="146"/>
      <c r="X463" s="24"/>
      <c r="Y463" s="24"/>
      <c r="Z463" s="24"/>
      <c r="AA463" s="24"/>
      <c r="AB463" s="24"/>
      <c r="AC463" s="24"/>
      <c r="AD463" s="24"/>
      <c r="AE463" s="24"/>
      <c r="AF463" s="24"/>
      <c r="AG463" s="24"/>
      <c r="AH463" s="24"/>
    </row>
    <row r="464" spans="1:34" ht="22.5" customHeight="1" x14ac:dyDescent="0.2">
      <c r="A464" s="396" t="s">
        <v>224</v>
      </c>
      <c r="B464" s="396"/>
      <c r="C464" s="396"/>
      <c r="D464" s="396"/>
      <c r="E464" s="80">
        <f t="shared" si="18"/>
        <v>5</v>
      </c>
      <c r="F464" s="67">
        <v>1</v>
      </c>
      <c r="G464" s="67"/>
      <c r="H464" s="67">
        <v>1</v>
      </c>
      <c r="I464" s="67">
        <v>0</v>
      </c>
      <c r="J464" s="67">
        <v>1</v>
      </c>
      <c r="K464" s="67">
        <v>1</v>
      </c>
      <c r="L464" s="67">
        <v>0</v>
      </c>
      <c r="M464" s="67"/>
      <c r="N464" s="67">
        <v>1</v>
      </c>
      <c r="O464" s="67"/>
      <c r="P464" s="67">
        <v>0</v>
      </c>
      <c r="S464" s="153"/>
      <c r="T464" s="153"/>
      <c r="U464" s="153"/>
      <c r="V464" s="153"/>
      <c r="W464" s="146"/>
      <c r="X464" s="24"/>
      <c r="Y464" s="24"/>
      <c r="Z464" s="24"/>
      <c r="AA464" s="24"/>
      <c r="AB464" s="24"/>
      <c r="AC464" s="24"/>
      <c r="AD464" s="24"/>
      <c r="AE464" s="24"/>
      <c r="AF464" s="24"/>
      <c r="AG464" s="24"/>
      <c r="AH464" s="24"/>
    </row>
    <row r="465" spans="1:34" ht="22.5" customHeight="1" x14ac:dyDescent="0.2">
      <c r="A465" s="396" t="s">
        <v>225</v>
      </c>
      <c r="B465" s="396"/>
      <c r="C465" s="396"/>
      <c r="D465" s="396"/>
      <c r="E465" s="80">
        <f t="shared" si="18"/>
        <v>1</v>
      </c>
      <c r="F465" s="67">
        <v>0</v>
      </c>
      <c r="G465" s="67"/>
      <c r="H465" s="67">
        <v>0</v>
      </c>
      <c r="I465" s="67">
        <v>0</v>
      </c>
      <c r="J465" s="67">
        <v>1</v>
      </c>
      <c r="K465" s="67">
        <v>0</v>
      </c>
      <c r="L465" s="67">
        <v>0</v>
      </c>
      <c r="M465" s="67"/>
      <c r="N465" s="67">
        <v>0</v>
      </c>
      <c r="O465" s="67"/>
      <c r="P465" s="67">
        <v>0</v>
      </c>
      <c r="S465" s="153"/>
      <c r="T465" s="153"/>
      <c r="U465" s="153"/>
      <c r="V465" s="153"/>
      <c r="W465" s="146"/>
      <c r="X465" s="24"/>
      <c r="Y465" s="24"/>
      <c r="Z465" s="24"/>
      <c r="AA465" s="24"/>
      <c r="AB465" s="24"/>
      <c r="AC465" s="24"/>
      <c r="AD465" s="24"/>
      <c r="AE465" s="24"/>
      <c r="AF465" s="24"/>
      <c r="AG465" s="24"/>
      <c r="AH465" s="24"/>
    </row>
    <row r="466" spans="1:34" ht="23.45" customHeight="1" x14ac:dyDescent="0.2">
      <c r="A466" s="348" t="s">
        <v>602</v>
      </c>
      <c r="B466" s="348"/>
      <c r="C466" s="348"/>
      <c r="D466" s="348"/>
      <c r="E466" s="80">
        <f t="shared" si="18"/>
        <v>2</v>
      </c>
      <c r="F466" s="67">
        <f>SUM(F467:F467)</f>
        <v>1</v>
      </c>
      <c r="G466" s="67"/>
      <c r="H466" s="67">
        <f>SUM(H467:H467)</f>
        <v>0</v>
      </c>
      <c r="I466" s="67">
        <f>SUM(I467:I467)</f>
        <v>0</v>
      </c>
      <c r="J466" s="67">
        <f>SUM(J467:J467)</f>
        <v>0</v>
      </c>
      <c r="K466" s="67">
        <f>SUM(K467:K467)</f>
        <v>0</v>
      </c>
      <c r="L466" s="67">
        <f>SUM(L467:L467)</f>
        <v>0</v>
      </c>
      <c r="M466" s="67"/>
      <c r="N466" s="67">
        <f>SUM(N467:N467)</f>
        <v>1</v>
      </c>
      <c r="O466" s="157" t="s">
        <v>157</v>
      </c>
      <c r="P466" s="67">
        <f>SUM(P467:P467)</f>
        <v>0</v>
      </c>
      <c r="S466" s="155"/>
      <c r="T466" s="155"/>
      <c r="U466" s="155"/>
      <c r="V466" s="155"/>
      <c r="W466" s="146"/>
      <c r="X466" s="24"/>
      <c r="Y466" s="24"/>
      <c r="Z466" s="24"/>
      <c r="AA466" s="24"/>
      <c r="AB466" s="24"/>
      <c r="AC466" s="24"/>
      <c r="AD466" s="24"/>
      <c r="AE466" s="24"/>
      <c r="AF466" s="24"/>
      <c r="AG466" s="158"/>
      <c r="AH466" s="24"/>
    </row>
    <row r="467" spans="1:34" ht="23.45" customHeight="1" x14ac:dyDescent="0.2">
      <c r="A467" s="383" t="s">
        <v>173</v>
      </c>
      <c r="B467" s="383"/>
      <c r="C467" s="383"/>
      <c r="D467" s="383"/>
      <c r="E467" s="80">
        <f t="shared" si="18"/>
        <v>2</v>
      </c>
      <c r="F467" s="67">
        <v>1</v>
      </c>
      <c r="G467" s="67"/>
      <c r="H467" s="67">
        <v>0</v>
      </c>
      <c r="I467" s="67">
        <v>0</v>
      </c>
      <c r="J467" s="67">
        <v>0</v>
      </c>
      <c r="K467" s="67">
        <v>0</v>
      </c>
      <c r="L467" s="67">
        <v>0</v>
      </c>
      <c r="M467" s="67"/>
      <c r="N467" s="67">
        <v>1</v>
      </c>
      <c r="O467" s="67"/>
      <c r="P467" s="67">
        <v>0</v>
      </c>
      <c r="S467" s="150"/>
      <c r="T467" s="150"/>
      <c r="U467" s="150"/>
      <c r="V467" s="150"/>
      <c r="W467" s="146"/>
      <c r="X467" s="24"/>
      <c r="Y467" s="24"/>
      <c r="Z467" s="24"/>
      <c r="AA467" s="24"/>
      <c r="AB467" s="24"/>
      <c r="AC467" s="24"/>
      <c r="AD467" s="24"/>
      <c r="AE467" s="24"/>
      <c r="AF467" s="24"/>
      <c r="AG467" s="24"/>
      <c r="AH467" s="24"/>
    </row>
    <row r="468" spans="1:34" ht="23.45" customHeight="1" x14ac:dyDescent="0.2">
      <c r="A468" s="348" t="s">
        <v>603</v>
      </c>
      <c r="B468" s="348"/>
      <c r="C468" s="348"/>
      <c r="D468" s="348"/>
      <c r="E468" s="80">
        <f t="shared" si="18"/>
        <v>8</v>
      </c>
      <c r="F468" s="67">
        <f>SUM(F469:F469)</f>
        <v>2</v>
      </c>
      <c r="G468" s="67"/>
      <c r="H468" s="67">
        <f>SUM(H469:H469)</f>
        <v>1</v>
      </c>
      <c r="I468" s="67">
        <f>SUM(I469:I469)</f>
        <v>0</v>
      </c>
      <c r="J468" s="67">
        <f>SUM(J469:J469)</f>
        <v>0</v>
      </c>
      <c r="K468" s="67">
        <f>SUM(K469:K469)</f>
        <v>0</v>
      </c>
      <c r="L468" s="67">
        <f>SUM(L469:L469)</f>
        <v>1</v>
      </c>
      <c r="M468" s="67"/>
      <c r="N468" s="67">
        <f>SUM(N469:N469)</f>
        <v>4</v>
      </c>
      <c r="O468" s="67"/>
      <c r="P468" s="67">
        <f>SUM(P469:P469)</f>
        <v>0</v>
      </c>
      <c r="S468" s="155"/>
      <c r="T468" s="155"/>
      <c r="U468" s="155"/>
      <c r="V468" s="155"/>
      <c r="W468" s="146"/>
      <c r="X468" s="24"/>
      <c r="Y468" s="24"/>
      <c r="Z468" s="24"/>
      <c r="AA468" s="24"/>
      <c r="AB468" s="24"/>
      <c r="AC468" s="24"/>
      <c r="AD468" s="24"/>
      <c r="AE468" s="24"/>
      <c r="AF468" s="24"/>
      <c r="AG468" s="24"/>
      <c r="AH468" s="24"/>
    </row>
    <row r="469" spans="1:34" ht="23.45" customHeight="1" x14ac:dyDescent="0.2">
      <c r="A469" s="383" t="s">
        <v>173</v>
      </c>
      <c r="B469" s="383"/>
      <c r="C469" s="383"/>
      <c r="D469" s="383"/>
      <c r="E469" s="80">
        <f t="shared" si="18"/>
        <v>8</v>
      </c>
      <c r="F469" s="67">
        <v>2</v>
      </c>
      <c r="G469" s="67"/>
      <c r="H469" s="67">
        <v>1</v>
      </c>
      <c r="I469" s="67">
        <v>0</v>
      </c>
      <c r="J469" s="67">
        <v>0</v>
      </c>
      <c r="K469" s="67">
        <v>0</v>
      </c>
      <c r="L469" s="67">
        <v>1</v>
      </c>
      <c r="M469" s="67"/>
      <c r="N469" s="67">
        <v>4</v>
      </c>
      <c r="O469" s="67"/>
      <c r="P469" s="67">
        <v>0</v>
      </c>
      <c r="S469" s="150"/>
      <c r="T469" s="150"/>
      <c r="U469" s="150"/>
      <c r="V469" s="150"/>
      <c r="W469" s="146"/>
      <c r="X469" s="24"/>
      <c r="Y469" s="24"/>
      <c r="Z469" s="24"/>
      <c r="AA469" s="24"/>
      <c r="AB469" s="24"/>
      <c r="AC469" s="24"/>
      <c r="AD469" s="24"/>
      <c r="AE469" s="24"/>
      <c r="AF469" s="24"/>
      <c r="AG469" s="24"/>
      <c r="AH469" s="24"/>
    </row>
    <row r="470" spans="1:34" ht="23.45" customHeight="1" x14ac:dyDescent="0.2">
      <c r="A470" s="348" t="s">
        <v>604</v>
      </c>
      <c r="B470" s="348"/>
      <c r="C470" s="348"/>
      <c r="D470" s="348"/>
      <c r="E470" s="80">
        <f t="shared" si="18"/>
        <v>16</v>
      </c>
      <c r="F470" s="67">
        <f>SUM(F471:F472)</f>
        <v>0</v>
      </c>
      <c r="G470" s="67"/>
      <c r="H470" s="67">
        <f>SUM(H471:H472)</f>
        <v>0</v>
      </c>
      <c r="I470" s="67">
        <f>SUM(I471:I472)</f>
        <v>0</v>
      </c>
      <c r="J470" s="67">
        <f>SUM(J471:J472)</f>
        <v>0</v>
      </c>
      <c r="K470" s="67">
        <f>SUM(K471:K472)</f>
        <v>0</v>
      </c>
      <c r="L470" s="67">
        <f>SUM(L471:L472)</f>
        <v>6</v>
      </c>
      <c r="M470" s="67"/>
      <c r="N470" s="67">
        <f>SUM(N471:N472)</f>
        <v>10</v>
      </c>
      <c r="O470" s="67"/>
      <c r="P470" s="67">
        <f>SUM(P471:P472)</f>
        <v>0</v>
      </c>
      <c r="S470" s="155"/>
      <c r="T470" s="155"/>
      <c r="U470" s="155"/>
      <c r="V470" s="155"/>
      <c r="W470" s="146"/>
      <c r="X470" s="24"/>
      <c r="Y470" s="24"/>
      <c r="Z470" s="24"/>
      <c r="AA470" s="24"/>
      <c r="AB470" s="24"/>
      <c r="AC470" s="24"/>
      <c r="AD470" s="24"/>
      <c r="AE470" s="24"/>
      <c r="AF470" s="24"/>
      <c r="AG470" s="24"/>
      <c r="AH470" s="24"/>
    </row>
    <row r="471" spans="1:34" ht="23.45" customHeight="1" x14ac:dyDescent="0.2">
      <c r="A471" s="383" t="s">
        <v>173</v>
      </c>
      <c r="B471" s="383"/>
      <c r="C471" s="383"/>
      <c r="D471" s="383"/>
      <c r="E471" s="80">
        <f t="shared" si="18"/>
        <v>15</v>
      </c>
      <c r="F471" s="67">
        <v>0</v>
      </c>
      <c r="G471" s="67"/>
      <c r="H471" s="67">
        <v>0</v>
      </c>
      <c r="I471" s="67">
        <v>0</v>
      </c>
      <c r="J471" s="67">
        <v>0</v>
      </c>
      <c r="K471" s="67">
        <v>0</v>
      </c>
      <c r="L471" s="67">
        <v>6</v>
      </c>
      <c r="M471" s="67"/>
      <c r="N471" s="67">
        <v>9</v>
      </c>
      <c r="O471" s="67"/>
      <c r="P471" s="67">
        <v>0</v>
      </c>
      <c r="S471" s="150"/>
      <c r="T471" s="150"/>
      <c r="U471" s="150"/>
      <c r="V471" s="150"/>
      <c r="W471" s="146"/>
      <c r="X471" s="24"/>
      <c r="Y471" s="24"/>
      <c r="Z471" s="24"/>
      <c r="AA471" s="24"/>
      <c r="AB471" s="24"/>
      <c r="AC471" s="24"/>
      <c r="AD471" s="24"/>
      <c r="AE471" s="24"/>
      <c r="AF471" s="24"/>
      <c r="AG471" s="24"/>
      <c r="AH471" s="24"/>
    </row>
    <row r="472" spans="1:34" ht="22.5" customHeight="1" x14ac:dyDescent="0.2">
      <c r="A472" s="396" t="s">
        <v>224</v>
      </c>
      <c r="B472" s="396"/>
      <c r="C472" s="396"/>
      <c r="D472" s="396"/>
      <c r="E472" s="80">
        <f t="shared" si="18"/>
        <v>1</v>
      </c>
      <c r="F472" s="67">
        <v>0</v>
      </c>
      <c r="G472" s="67"/>
      <c r="H472" s="67">
        <v>0</v>
      </c>
      <c r="I472" s="67">
        <v>0</v>
      </c>
      <c r="J472" s="67">
        <v>0</v>
      </c>
      <c r="K472" s="67">
        <v>0</v>
      </c>
      <c r="L472" s="67">
        <v>0</v>
      </c>
      <c r="M472" s="67"/>
      <c r="N472" s="67">
        <v>1</v>
      </c>
      <c r="O472" s="67"/>
      <c r="P472" s="67">
        <v>0</v>
      </c>
      <c r="S472" s="153"/>
      <c r="T472" s="153"/>
      <c r="U472" s="153"/>
      <c r="V472" s="153"/>
      <c r="W472" s="146"/>
      <c r="X472" s="24"/>
      <c r="Y472" s="24"/>
      <c r="Z472" s="24"/>
      <c r="AA472" s="24"/>
      <c r="AB472" s="24"/>
      <c r="AC472" s="24"/>
      <c r="AD472" s="24"/>
      <c r="AE472" s="24"/>
      <c r="AF472" s="24"/>
      <c r="AG472" s="24"/>
      <c r="AH472" s="24"/>
    </row>
    <row r="473" spans="1:34" ht="23.45" customHeight="1" x14ac:dyDescent="0.2">
      <c r="A473" s="348" t="s">
        <v>605</v>
      </c>
      <c r="B473" s="348"/>
      <c r="C473" s="348"/>
      <c r="D473" s="348"/>
      <c r="E473" s="80">
        <f t="shared" si="18"/>
        <v>6</v>
      </c>
      <c r="F473" s="67">
        <f>SUM(F474:F474)</f>
        <v>0</v>
      </c>
      <c r="G473" s="67"/>
      <c r="H473" s="67">
        <f>SUM(H474:H474)</f>
        <v>1</v>
      </c>
      <c r="I473" s="67">
        <f>SUM(I474:I474)</f>
        <v>0</v>
      </c>
      <c r="J473" s="67">
        <f>SUM(J474:J474)</f>
        <v>0</v>
      </c>
      <c r="K473" s="67">
        <f>SUM(K474:K474)</f>
        <v>0</v>
      </c>
      <c r="L473" s="67">
        <f>SUM(L474:L474)</f>
        <v>2</v>
      </c>
      <c r="M473" s="67"/>
      <c r="N473" s="67">
        <f>SUM(N474:N474)</f>
        <v>3</v>
      </c>
      <c r="O473" s="67"/>
      <c r="P473" s="67">
        <f>SUM(P474:P474)</f>
        <v>0</v>
      </c>
      <c r="S473" s="155"/>
      <c r="T473" s="155"/>
      <c r="U473" s="155"/>
      <c r="V473" s="155"/>
      <c r="W473" s="146"/>
      <c r="X473" s="24"/>
      <c r="Y473" s="24"/>
      <c r="Z473" s="24"/>
      <c r="AA473" s="24"/>
      <c r="AB473" s="24"/>
      <c r="AC473" s="24"/>
      <c r="AD473" s="24"/>
      <c r="AE473" s="24"/>
      <c r="AF473" s="24"/>
      <c r="AG473" s="24"/>
      <c r="AH473" s="24"/>
    </row>
    <row r="474" spans="1:34" ht="23.45" customHeight="1" x14ac:dyDescent="0.2">
      <c r="A474" s="383" t="s">
        <v>173</v>
      </c>
      <c r="B474" s="383"/>
      <c r="C474" s="383"/>
      <c r="D474" s="383"/>
      <c r="E474" s="80">
        <f t="shared" si="18"/>
        <v>6</v>
      </c>
      <c r="F474" s="67">
        <v>0</v>
      </c>
      <c r="G474" s="67"/>
      <c r="H474" s="67">
        <v>1</v>
      </c>
      <c r="I474" s="67">
        <v>0</v>
      </c>
      <c r="J474" s="67">
        <v>0</v>
      </c>
      <c r="K474" s="67">
        <v>0</v>
      </c>
      <c r="L474" s="67">
        <v>2</v>
      </c>
      <c r="M474" s="67"/>
      <c r="N474" s="67">
        <v>3</v>
      </c>
      <c r="O474" s="67"/>
      <c r="P474" s="67">
        <v>0</v>
      </c>
      <c r="S474" s="150"/>
      <c r="T474" s="150"/>
      <c r="U474" s="150"/>
      <c r="V474" s="150"/>
      <c r="W474" s="146"/>
      <c r="X474" s="24"/>
      <c r="Y474" s="24"/>
      <c r="Z474" s="24"/>
      <c r="AA474" s="24"/>
      <c r="AB474" s="24"/>
      <c r="AC474" s="24"/>
      <c r="AD474" s="24"/>
      <c r="AE474" s="24"/>
      <c r="AF474" s="24"/>
      <c r="AG474" s="24"/>
      <c r="AH474" s="24"/>
    </row>
    <row r="475" spans="1:34" ht="23.45" customHeight="1" x14ac:dyDescent="0.2">
      <c r="A475" s="348" t="s">
        <v>606</v>
      </c>
      <c r="B475" s="348"/>
      <c r="C475" s="348"/>
      <c r="D475" s="348"/>
      <c r="E475" s="80">
        <f t="shared" si="18"/>
        <v>35</v>
      </c>
      <c r="F475" s="67">
        <f>SUM(F476:F478)</f>
        <v>5</v>
      </c>
      <c r="G475" s="67"/>
      <c r="H475" s="67">
        <f>SUM(H476:H478)</f>
        <v>4</v>
      </c>
      <c r="I475" s="67">
        <f>SUM(I476:I478)</f>
        <v>1</v>
      </c>
      <c r="J475" s="67">
        <f>SUM(J476:J478)</f>
        <v>0</v>
      </c>
      <c r="K475" s="67">
        <f>SUM(K476:K478)</f>
        <v>3</v>
      </c>
      <c r="L475" s="67">
        <f>SUM(L476:L478)</f>
        <v>2</v>
      </c>
      <c r="M475" s="67"/>
      <c r="N475" s="67">
        <f>SUM(N476:N478)</f>
        <v>20</v>
      </c>
      <c r="O475" s="67"/>
      <c r="P475" s="67">
        <f>SUM(P476:P478)</f>
        <v>0</v>
      </c>
      <c r="S475" s="155"/>
      <c r="T475" s="155"/>
      <c r="U475" s="155"/>
      <c r="V475" s="155"/>
      <c r="W475" s="146"/>
      <c r="X475" s="24"/>
      <c r="Y475" s="24"/>
      <c r="Z475" s="24"/>
      <c r="AA475" s="24"/>
      <c r="AB475" s="24"/>
      <c r="AC475" s="24"/>
      <c r="AD475" s="24"/>
      <c r="AE475" s="24"/>
      <c r="AF475" s="24"/>
      <c r="AG475" s="24"/>
      <c r="AH475" s="24"/>
    </row>
    <row r="476" spans="1:34" ht="23.45" customHeight="1" x14ac:dyDescent="0.2">
      <c r="A476" s="383" t="s">
        <v>173</v>
      </c>
      <c r="B476" s="383"/>
      <c r="C476" s="383"/>
      <c r="D476" s="383"/>
      <c r="E476" s="80">
        <f t="shared" si="18"/>
        <v>27</v>
      </c>
      <c r="F476" s="67">
        <v>3</v>
      </c>
      <c r="G476" s="67"/>
      <c r="H476" s="67">
        <v>3</v>
      </c>
      <c r="I476" s="67">
        <v>0</v>
      </c>
      <c r="J476" s="67">
        <v>0</v>
      </c>
      <c r="K476" s="67">
        <v>1</v>
      </c>
      <c r="L476" s="67">
        <v>2</v>
      </c>
      <c r="M476" s="67"/>
      <c r="N476" s="67">
        <v>18</v>
      </c>
      <c r="O476" s="67"/>
      <c r="P476" s="67">
        <v>0</v>
      </c>
      <c r="S476" s="150"/>
      <c r="T476" s="150"/>
      <c r="U476" s="150"/>
      <c r="V476" s="150"/>
      <c r="W476" s="146"/>
      <c r="X476" s="24"/>
      <c r="Y476" s="24"/>
      <c r="Z476" s="24"/>
      <c r="AA476" s="24"/>
      <c r="AB476" s="24"/>
      <c r="AC476" s="24"/>
      <c r="AD476" s="24"/>
      <c r="AE476" s="24"/>
      <c r="AF476" s="24"/>
      <c r="AG476" s="24"/>
      <c r="AH476" s="24"/>
    </row>
    <row r="477" spans="1:34" ht="22.5" customHeight="1" x14ac:dyDescent="0.2">
      <c r="A477" s="396" t="s">
        <v>224</v>
      </c>
      <c r="B477" s="396"/>
      <c r="C477" s="396"/>
      <c r="D477" s="396"/>
      <c r="E477" s="80">
        <f t="shared" si="18"/>
        <v>5</v>
      </c>
      <c r="F477" s="67">
        <v>1</v>
      </c>
      <c r="G477" s="67"/>
      <c r="H477" s="67">
        <v>1</v>
      </c>
      <c r="I477" s="67">
        <v>1</v>
      </c>
      <c r="J477" s="67">
        <v>0</v>
      </c>
      <c r="K477" s="67">
        <v>1</v>
      </c>
      <c r="L477" s="67">
        <v>0</v>
      </c>
      <c r="M477" s="67"/>
      <c r="N477" s="67">
        <v>1</v>
      </c>
      <c r="O477" s="67"/>
      <c r="P477" s="67">
        <v>0</v>
      </c>
      <c r="S477" s="153"/>
      <c r="T477" s="153"/>
      <c r="U477" s="153"/>
      <c r="V477" s="153"/>
      <c r="W477" s="146"/>
      <c r="X477" s="24"/>
      <c r="Y477" s="24"/>
      <c r="Z477" s="24"/>
      <c r="AA477" s="24"/>
      <c r="AB477" s="24"/>
      <c r="AC477" s="24"/>
      <c r="AD477" s="24"/>
      <c r="AE477" s="24"/>
      <c r="AF477" s="24"/>
      <c r="AG477" s="24"/>
      <c r="AH477" s="24"/>
    </row>
    <row r="478" spans="1:34" ht="22.5" customHeight="1" x14ac:dyDescent="0.2">
      <c r="A478" s="396" t="s">
        <v>225</v>
      </c>
      <c r="B478" s="396"/>
      <c r="C478" s="396"/>
      <c r="D478" s="396"/>
      <c r="E478" s="80">
        <f t="shared" si="18"/>
        <v>3</v>
      </c>
      <c r="F478" s="67">
        <v>1</v>
      </c>
      <c r="G478" s="67"/>
      <c r="H478" s="67">
        <v>0</v>
      </c>
      <c r="I478" s="67">
        <v>0</v>
      </c>
      <c r="J478" s="67">
        <v>0</v>
      </c>
      <c r="K478" s="67">
        <v>1</v>
      </c>
      <c r="L478" s="67">
        <v>0</v>
      </c>
      <c r="M478" s="67"/>
      <c r="N478" s="67">
        <v>1</v>
      </c>
      <c r="O478" s="67"/>
      <c r="P478" s="67">
        <v>0</v>
      </c>
      <c r="S478" s="153"/>
      <c r="T478" s="153"/>
      <c r="U478" s="153"/>
      <c r="V478" s="153"/>
      <c r="W478" s="146"/>
      <c r="X478" s="24"/>
      <c r="Y478" s="24"/>
      <c r="Z478" s="24"/>
      <c r="AA478" s="24"/>
      <c r="AB478" s="24"/>
      <c r="AC478" s="24"/>
      <c r="AD478" s="24"/>
      <c r="AE478" s="24"/>
      <c r="AF478" s="24"/>
      <c r="AG478" s="24"/>
      <c r="AH478" s="24"/>
    </row>
    <row r="479" spans="1:34" ht="23.45" customHeight="1" x14ac:dyDescent="0.2">
      <c r="A479" s="348" t="s">
        <v>607</v>
      </c>
      <c r="B479" s="348"/>
      <c r="C479" s="348"/>
      <c r="D479" s="348"/>
      <c r="E479" s="80">
        <f t="shared" ref="E479:E501" si="19">SUM(F479:P479)</f>
        <v>1</v>
      </c>
      <c r="F479" s="67">
        <f>SUM(F480:F480)</f>
        <v>0</v>
      </c>
      <c r="G479" s="67"/>
      <c r="H479" s="67">
        <f>SUM(H480:H480)</f>
        <v>0</v>
      </c>
      <c r="I479" s="67">
        <f>SUM(I480:I480)</f>
        <v>0</v>
      </c>
      <c r="J479" s="67">
        <f>SUM(J480:J480)</f>
        <v>0</v>
      </c>
      <c r="K479" s="67">
        <f>SUM(K480:K480)</f>
        <v>0</v>
      </c>
      <c r="L479" s="67">
        <f>SUM(L480:L480)</f>
        <v>0</v>
      </c>
      <c r="M479" s="67"/>
      <c r="N479" s="67">
        <f>SUM(N480:N480)</f>
        <v>1</v>
      </c>
      <c r="O479" s="67"/>
      <c r="P479" s="67">
        <f>SUM(P480:P480)</f>
        <v>0</v>
      </c>
      <c r="S479" s="155"/>
      <c r="T479" s="155"/>
      <c r="U479" s="155"/>
      <c r="V479" s="155"/>
      <c r="W479" s="146"/>
      <c r="X479" s="24"/>
      <c r="Y479" s="24"/>
      <c r="Z479" s="24"/>
      <c r="AA479" s="24"/>
      <c r="AB479" s="24"/>
      <c r="AC479" s="24"/>
      <c r="AD479" s="24"/>
      <c r="AE479" s="24"/>
      <c r="AF479" s="24"/>
      <c r="AG479" s="24"/>
      <c r="AH479" s="24"/>
    </row>
    <row r="480" spans="1:34" ht="23.45" customHeight="1" x14ac:dyDescent="0.2">
      <c r="A480" s="383" t="s">
        <v>173</v>
      </c>
      <c r="B480" s="383"/>
      <c r="C480" s="383"/>
      <c r="D480" s="383"/>
      <c r="E480" s="80">
        <f t="shared" si="19"/>
        <v>1</v>
      </c>
      <c r="F480" s="67">
        <v>0</v>
      </c>
      <c r="G480" s="67"/>
      <c r="H480" s="67">
        <v>0</v>
      </c>
      <c r="I480" s="67">
        <v>0</v>
      </c>
      <c r="J480" s="67">
        <v>0</v>
      </c>
      <c r="K480" s="67">
        <v>0</v>
      </c>
      <c r="L480" s="67">
        <v>0</v>
      </c>
      <c r="M480" s="67"/>
      <c r="N480" s="67">
        <v>1</v>
      </c>
      <c r="O480" s="67"/>
      <c r="P480" s="67">
        <v>0</v>
      </c>
      <c r="S480" s="150"/>
      <c r="T480" s="150"/>
      <c r="U480" s="150"/>
      <c r="V480" s="150"/>
      <c r="W480" s="146"/>
      <c r="X480" s="24"/>
      <c r="Y480" s="24"/>
      <c r="Z480" s="24"/>
      <c r="AA480" s="24"/>
      <c r="AB480" s="24"/>
      <c r="AC480" s="24"/>
      <c r="AD480" s="24"/>
      <c r="AE480" s="24"/>
      <c r="AF480" s="24"/>
      <c r="AG480" s="24"/>
      <c r="AH480" s="24"/>
    </row>
    <row r="481" spans="1:34" ht="23.45" customHeight="1" x14ac:dyDescent="0.2">
      <c r="A481" s="348" t="s">
        <v>608</v>
      </c>
      <c r="B481" s="348"/>
      <c r="C481" s="348"/>
      <c r="D481" s="348"/>
      <c r="E481" s="80">
        <f t="shared" si="19"/>
        <v>32</v>
      </c>
      <c r="F481" s="67">
        <f>SUM(F482:F484)</f>
        <v>5</v>
      </c>
      <c r="G481" s="67"/>
      <c r="H481" s="67">
        <f>SUM(H482:H484)</f>
        <v>6</v>
      </c>
      <c r="I481" s="67">
        <f>SUM(I482:I484)</f>
        <v>0</v>
      </c>
      <c r="J481" s="67">
        <f>SUM(J482:J484)</f>
        <v>1</v>
      </c>
      <c r="K481" s="67">
        <f>SUM(K482:K484)</f>
        <v>0</v>
      </c>
      <c r="L481" s="67">
        <f>SUM(L482:L484)</f>
        <v>0</v>
      </c>
      <c r="M481" s="67"/>
      <c r="N481" s="67">
        <f>SUM(N482:N484)</f>
        <v>19</v>
      </c>
      <c r="O481" s="67"/>
      <c r="P481" s="67">
        <f>SUM(P482:P484)</f>
        <v>1</v>
      </c>
      <c r="S481" s="155"/>
      <c r="T481" s="155"/>
      <c r="U481" s="155"/>
      <c r="V481" s="155"/>
      <c r="W481" s="146"/>
      <c r="X481" s="24"/>
      <c r="Y481" s="24"/>
      <c r="Z481" s="24"/>
      <c r="AA481" s="24"/>
      <c r="AB481" s="24"/>
      <c r="AC481" s="24"/>
      <c r="AD481" s="24"/>
      <c r="AE481" s="24"/>
      <c r="AF481" s="24"/>
      <c r="AG481" s="24"/>
      <c r="AH481" s="24"/>
    </row>
    <row r="482" spans="1:34" ht="23.45" customHeight="1" x14ac:dyDescent="0.2">
      <c r="A482" s="383" t="s">
        <v>173</v>
      </c>
      <c r="B482" s="383"/>
      <c r="C482" s="383"/>
      <c r="D482" s="383"/>
      <c r="E482" s="80">
        <f t="shared" si="19"/>
        <v>25</v>
      </c>
      <c r="F482" s="67">
        <v>4</v>
      </c>
      <c r="G482" s="67"/>
      <c r="H482" s="67">
        <v>5</v>
      </c>
      <c r="I482" s="67">
        <v>0</v>
      </c>
      <c r="J482" s="67">
        <v>1</v>
      </c>
      <c r="K482" s="67">
        <v>0</v>
      </c>
      <c r="L482" s="67">
        <v>0</v>
      </c>
      <c r="M482" s="67"/>
      <c r="N482" s="67">
        <v>15</v>
      </c>
      <c r="O482" s="67"/>
      <c r="P482" s="67">
        <v>0</v>
      </c>
      <c r="S482" s="150"/>
      <c r="T482" s="150"/>
      <c r="U482" s="150"/>
      <c r="V482" s="150"/>
      <c r="W482" s="146"/>
      <c r="X482" s="24"/>
      <c r="Y482" s="24"/>
      <c r="Z482" s="24"/>
      <c r="AA482" s="24"/>
      <c r="AB482" s="24"/>
      <c r="AC482" s="24"/>
      <c r="AD482" s="24"/>
      <c r="AE482" s="24"/>
      <c r="AF482" s="24"/>
      <c r="AG482" s="24"/>
      <c r="AH482" s="24"/>
    </row>
    <row r="483" spans="1:34" ht="22.5" customHeight="1" x14ac:dyDescent="0.2">
      <c r="A483" s="396" t="s">
        <v>224</v>
      </c>
      <c r="B483" s="396"/>
      <c r="C483" s="396"/>
      <c r="D483" s="396"/>
      <c r="E483" s="80">
        <f t="shared" si="19"/>
        <v>3</v>
      </c>
      <c r="F483" s="67">
        <v>1</v>
      </c>
      <c r="G483" s="67"/>
      <c r="H483" s="67">
        <v>1</v>
      </c>
      <c r="I483" s="67">
        <v>0</v>
      </c>
      <c r="J483" s="67">
        <v>0</v>
      </c>
      <c r="K483" s="67">
        <v>0</v>
      </c>
      <c r="L483" s="67">
        <v>0</v>
      </c>
      <c r="M483" s="67"/>
      <c r="N483" s="67">
        <v>1</v>
      </c>
      <c r="O483" s="67"/>
      <c r="P483" s="67">
        <v>0</v>
      </c>
      <c r="S483" s="153"/>
      <c r="T483" s="153"/>
      <c r="U483" s="153"/>
      <c r="V483" s="153"/>
      <c r="W483" s="146"/>
      <c r="X483" s="24"/>
      <c r="Y483" s="24"/>
      <c r="Z483" s="24"/>
      <c r="AA483" s="24"/>
      <c r="AB483" s="24"/>
      <c r="AC483" s="24"/>
      <c r="AD483" s="24"/>
      <c r="AE483" s="24"/>
      <c r="AF483" s="24"/>
      <c r="AG483" s="24"/>
      <c r="AH483" s="24"/>
    </row>
    <row r="484" spans="1:34" ht="22.5" customHeight="1" x14ac:dyDescent="0.2">
      <c r="A484" s="396" t="s">
        <v>225</v>
      </c>
      <c r="B484" s="396"/>
      <c r="C484" s="396"/>
      <c r="D484" s="396"/>
      <c r="E484" s="80">
        <f t="shared" si="19"/>
        <v>4</v>
      </c>
      <c r="F484" s="67">
        <v>0</v>
      </c>
      <c r="G484" s="67"/>
      <c r="H484" s="67">
        <v>0</v>
      </c>
      <c r="I484" s="67">
        <v>0</v>
      </c>
      <c r="J484" s="67">
        <v>0</v>
      </c>
      <c r="K484" s="67">
        <v>0</v>
      </c>
      <c r="L484" s="67">
        <v>0</v>
      </c>
      <c r="M484" s="67"/>
      <c r="N484" s="67">
        <v>3</v>
      </c>
      <c r="O484" s="67"/>
      <c r="P484" s="67">
        <v>1</v>
      </c>
      <c r="S484" s="153"/>
      <c r="T484" s="153"/>
      <c r="U484" s="153"/>
      <c r="V484" s="153"/>
      <c r="W484" s="146"/>
      <c r="X484" s="24"/>
      <c r="Y484" s="24"/>
      <c r="Z484" s="24"/>
      <c r="AA484" s="24"/>
      <c r="AB484" s="24"/>
      <c r="AC484" s="24"/>
      <c r="AD484" s="24"/>
      <c r="AE484" s="24"/>
      <c r="AF484" s="24"/>
      <c r="AG484" s="24"/>
      <c r="AH484" s="24"/>
    </row>
    <row r="485" spans="1:34" ht="23.45" customHeight="1" x14ac:dyDescent="0.2">
      <c r="A485" s="348" t="s">
        <v>609</v>
      </c>
      <c r="B485" s="348"/>
      <c r="C485" s="348"/>
      <c r="D485" s="348"/>
      <c r="E485" s="80">
        <f t="shared" si="19"/>
        <v>7</v>
      </c>
      <c r="F485" s="67">
        <f>SUM(F486:F486)</f>
        <v>0</v>
      </c>
      <c r="G485" s="67"/>
      <c r="H485" s="67">
        <f>SUM(H486:H486)</f>
        <v>1</v>
      </c>
      <c r="I485" s="67">
        <f>SUM(I486:I486)</f>
        <v>0</v>
      </c>
      <c r="J485" s="67">
        <f>SUM(J486:J486)</f>
        <v>0</v>
      </c>
      <c r="K485" s="67">
        <f>SUM(K486:K486)</f>
        <v>0</v>
      </c>
      <c r="L485" s="67">
        <f>SUM(L486:L486)</f>
        <v>3</v>
      </c>
      <c r="M485" s="67"/>
      <c r="N485" s="67">
        <f>SUM(N486:N486)</f>
        <v>3</v>
      </c>
      <c r="O485" s="67"/>
      <c r="P485" s="67">
        <f>SUM(P486:P486)</f>
        <v>0</v>
      </c>
      <c r="S485" s="155"/>
      <c r="T485" s="155"/>
      <c r="U485" s="155"/>
      <c r="V485" s="155"/>
      <c r="W485" s="146"/>
      <c r="X485" s="24"/>
      <c r="Y485" s="24"/>
      <c r="Z485" s="24"/>
      <c r="AA485" s="24"/>
      <c r="AB485" s="24"/>
      <c r="AC485" s="24"/>
      <c r="AD485" s="24"/>
      <c r="AE485" s="24"/>
      <c r="AF485" s="24"/>
      <c r="AG485" s="24"/>
      <c r="AH485" s="24"/>
    </row>
    <row r="486" spans="1:34" ht="23.45" customHeight="1" x14ac:dyDescent="0.2">
      <c r="A486" s="383" t="s">
        <v>173</v>
      </c>
      <c r="B486" s="383"/>
      <c r="C486" s="383"/>
      <c r="D486" s="383"/>
      <c r="E486" s="80">
        <f t="shared" si="19"/>
        <v>7</v>
      </c>
      <c r="F486" s="67">
        <v>0</v>
      </c>
      <c r="G486" s="67"/>
      <c r="H486" s="67">
        <v>1</v>
      </c>
      <c r="I486" s="67">
        <v>0</v>
      </c>
      <c r="J486" s="67">
        <v>0</v>
      </c>
      <c r="K486" s="67">
        <v>0</v>
      </c>
      <c r="L486" s="67">
        <v>3</v>
      </c>
      <c r="M486" s="67"/>
      <c r="N486" s="67">
        <v>3</v>
      </c>
      <c r="O486" s="67"/>
      <c r="P486" s="67">
        <v>0</v>
      </c>
      <c r="S486" s="150"/>
      <c r="T486" s="150"/>
      <c r="U486" s="150"/>
      <c r="V486" s="150"/>
      <c r="W486" s="146"/>
      <c r="X486" s="24"/>
      <c r="Y486" s="24"/>
      <c r="Z486" s="24"/>
      <c r="AA486" s="24"/>
      <c r="AB486" s="24"/>
      <c r="AC486" s="24"/>
      <c r="AD486" s="24"/>
      <c r="AE486" s="24"/>
      <c r="AF486" s="24"/>
      <c r="AG486" s="24"/>
      <c r="AH486" s="24"/>
    </row>
    <row r="487" spans="1:34" ht="23.45" customHeight="1" x14ac:dyDescent="0.2">
      <c r="A487" s="348" t="s">
        <v>610</v>
      </c>
      <c r="B487" s="348"/>
      <c r="C487" s="348"/>
      <c r="D487" s="348"/>
      <c r="E487" s="80">
        <f t="shared" si="19"/>
        <v>2</v>
      </c>
      <c r="F487" s="67">
        <f>SUM(F488:F488)</f>
        <v>0</v>
      </c>
      <c r="G487" s="67"/>
      <c r="H487" s="67">
        <f>SUM(H488:H488)</f>
        <v>0</v>
      </c>
      <c r="I487" s="67">
        <f>SUM(I488:I488)</f>
        <v>0</v>
      </c>
      <c r="J487" s="67">
        <f>SUM(J488:J488)</f>
        <v>0</v>
      </c>
      <c r="K487" s="67">
        <f>SUM(K488:K488)</f>
        <v>0</v>
      </c>
      <c r="L487" s="67">
        <f>SUM(L488:L488)</f>
        <v>0</v>
      </c>
      <c r="M487" s="67"/>
      <c r="N487" s="67">
        <f>SUM(N488:N488)</f>
        <v>2</v>
      </c>
      <c r="O487" s="67"/>
      <c r="P487" s="67">
        <f>SUM(P488:P488)</f>
        <v>0</v>
      </c>
      <c r="S487" s="155"/>
      <c r="T487" s="155"/>
      <c r="U487" s="155"/>
      <c r="V487" s="155"/>
      <c r="W487" s="146"/>
      <c r="X487" s="24"/>
      <c r="Y487" s="24"/>
      <c r="Z487" s="24"/>
      <c r="AA487" s="24"/>
      <c r="AB487" s="24"/>
      <c r="AC487" s="24"/>
      <c r="AD487" s="24"/>
      <c r="AE487" s="24"/>
      <c r="AF487" s="24"/>
      <c r="AG487" s="24"/>
      <c r="AH487" s="24"/>
    </row>
    <row r="488" spans="1:34" ht="23.45" customHeight="1" x14ac:dyDescent="0.2">
      <c r="A488" s="383" t="s">
        <v>173</v>
      </c>
      <c r="B488" s="383"/>
      <c r="C488" s="383"/>
      <c r="D488" s="383"/>
      <c r="E488" s="80">
        <f t="shared" si="19"/>
        <v>2</v>
      </c>
      <c r="F488" s="67">
        <v>0</v>
      </c>
      <c r="G488" s="67"/>
      <c r="H488" s="67">
        <v>0</v>
      </c>
      <c r="I488" s="67">
        <v>0</v>
      </c>
      <c r="J488" s="67">
        <v>0</v>
      </c>
      <c r="K488" s="67">
        <v>0</v>
      </c>
      <c r="L488" s="67">
        <v>0</v>
      </c>
      <c r="M488" s="67"/>
      <c r="N488" s="67">
        <v>2</v>
      </c>
      <c r="O488" s="67"/>
      <c r="P488" s="67">
        <v>0</v>
      </c>
      <c r="S488" s="150"/>
      <c r="T488" s="150"/>
      <c r="U488" s="150"/>
      <c r="V488" s="150"/>
      <c r="W488" s="146"/>
      <c r="X488" s="24"/>
      <c r="Y488" s="24"/>
      <c r="Z488" s="24"/>
      <c r="AA488" s="24"/>
      <c r="AB488" s="24"/>
      <c r="AC488" s="24"/>
      <c r="AD488" s="24"/>
      <c r="AE488" s="24"/>
      <c r="AF488" s="24"/>
      <c r="AG488" s="24"/>
      <c r="AH488" s="24"/>
    </row>
    <row r="489" spans="1:34" ht="23.45" customHeight="1" x14ac:dyDescent="0.2">
      <c r="A489" s="348" t="s">
        <v>611</v>
      </c>
      <c r="B489" s="348"/>
      <c r="C489" s="348"/>
      <c r="D489" s="348"/>
      <c r="E489" s="80">
        <f t="shared" si="19"/>
        <v>3</v>
      </c>
      <c r="F489" s="67">
        <f>SUM(F490:F490)</f>
        <v>1</v>
      </c>
      <c r="G489" s="67"/>
      <c r="H489" s="67">
        <f>SUM(H490:H490)</f>
        <v>0</v>
      </c>
      <c r="I489" s="67">
        <f>SUM(I490:I490)</f>
        <v>0</v>
      </c>
      <c r="J489" s="67">
        <f>SUM(J490:J490)</f>
        <v>0</v>
      </c>
      <c r="K489" s="67">
        <f>SUM(K490:K490)</f>
        <v>0</v>
      </c>
      <c r="L489" s="67">
        <f>SUM(L490:L490)</f>
        <v>0</v>
      </c>
      <c r="M489" s="67"/>
      <c r="N489" s="67">
        <f>SUM(N490:N490)</f>
        <v>2</v>
      </c>
      <c r="O489" s="67"/>
      <c r="P489" s="67">
        <f>SUM(P490:P490)</f>
        <v>0</v>
      </c>
      <c r="S489" s="155"/>
      <c r="T489" s="155"/>
      <c r="U489" s="155"/>
      <c r="V489" s="155"/>
      <c r="W489" s="146"/>
      <c r="X489" s="24"/>
      <c r="Y489" s="24"/>
      <c r="Z489" s="24"/>
      <c r="AA489" s="24"/>
      <c r="AB489" s="24"/>
      <c r="AC489" s="24"/>
      <c r="AD489" s="24"/>
      <c r="AE489" s="24"/>
      <c r="AF489" s="24"/>
      <c r="AG489" s="24"/>
      <c r="AH489" s="24"/>
    </row>
    <row r="490" spans="1:34" ht="23.45" customHeight="1" x14ac:dyDescent="0.2">
      <c r="A490" s="383" t="s">
        <v>173</v>
      </c>
      <c r="B490" s="383"/>
      <c r="C490" s="383"/>
      <c r="D490" s="383"/>
      <c r="E490" s="80">
        <f t="shared" si="19"/>
        <v>3</v>
      </c>
      <c r="F490" s="67">
        <v>1</v>
      </c>
      <c r="G490" s="67"/>
      <c r="H490" s="67">
        <v>0</v>
      </c>
      <c r="I490" s="67">
        <v>0</v>
      </c>
      <c r="J490" s="67">
        <v>0</v>
      </c>
      <c r="K490" s="67">
        <v>0</v>
      </c>
      <c r="L490" s="67">
        <v>0</v>
      </c>
      <c r="M490" s="67"/>
      <c r="N490" s="67">
        <v>2</v>
      </c>
      <c r="O490" s="67"/>
      <c r="P490" s="67">
        <v>0</v>
      </c>
      <c r="S490" s="150"/>
      <c r="T490" s="150"/>
      <c r="U490" s="150"/>
      <c r="V490" s="150"/>
      <c r="W490" s="146"/>
      <c r="X490" s="24"/>
      <c r="Y490" s="24"/>
      <c r="Z490" s="24"/>
      <c r="AA490" s="24"/>
      <c r="AB490" s="24"/>
      <c r="AC490" s="24"/>
      <c r="AD490" s="24"/>
      <c r="AE490" s="24"/>
      <c r="AF490" s="24"/>
      <c r="AG490" s="24"/>
      <c r="AH490" s="24"/>
    </row>
    <row r="491" spans="1:34" ht="23.45" customHeight="1" x14ac:dyDescent="0.2">
      <c r="A491" s="348" t="s">
        <v>612</v>
      </c>
      <c r="B491" s="348"/>
      <c r="C491" s="348"/>
      <c r="D491" s="348"/>
      <c r="E491" s="80">
        <f t="shared" si="19"/>
        <v>5</v>
      </c>
      <c r="F491" s="67">
        <f>SUM(F492:F492)</f>
        <v>0</v>
      </c>
      <c r="G491" s="67"/>
      <c r="H491" s="67">
        <f>SUM(H492:H492)</f>
        <v>0</v>
      </c>
      <c r="I491" s="67">
        <f>SUM(I492:I492)</f>
        <v>0</v>
      </c>
      <c r="J491" s="67">
        <f>SUM(J492:J492)</f>
        <v>0</v>
      </c>
      <c r="K491" s="67">
        <f>SUM(K492:K492)</f>
        <v>0</v>
      </c>
      <c r="L491" s="67">
        <f>SUM(L492:L492)</f>
        <v>2</v>
      </c>
      <c r="M491" s="67"/>
      <c r="N491" s="67">
        <f>SUM(N492:N492)</f>
        <v>3</v>
      </c>
      <c r="O491" s="67"/>
      <c r="P491" s="67">
        <f>SUM(P492:P492)</f>
        <v>0</v>
      </c>
      <c r="S491" s="155"/>
      <c r="T491" s="155"/>
      <c r="U491" s="155"/>
      <c r="V491" s="155"/>
      <c r="W491" s="146"/>
      <c r="X491" s="24"/>
      <c r="Y491" s="24"/>
      <c r="Z491" s="24"/>
      <c r="AA491" s="24"/>
      <c r="AB491" s="24"/>
      <c r="AC491" s="24"/>
      <c r="AD491" s="24"/>
      <c r="AE491" s="24"/>
      <c r="AF491" s="24"/>
      <c r="AG491" s="24"/>
      <c r="AH491" s="24"/>
    </row>
    <row r="492" spans="1:34" ht="23.45" customHeight="1" x14ac:dyDescent="0.2">
      <c r="A492" s="383" t="s">
        <v>173</v>
      </c>
      <c r="B492" s="383"/>
      <c r="C492" s="383"/>
      <c r="D492" s="383"/>
      <c r="E492" s="80">
        <f t="shared" si="19"/>
        <v>5</v>
      </c>
      <c r="F492" s="67">
        <v>0</v>
      </c>
      <c r="G492" s="67"/>
      <c r="H492" s="67">
        <v>0</v>
      </c>
      <c r="I492" s="67">
        <v>0</v>
      </c>
      <c r="J492" s="67">
        <v>0</v>
      </c>
      <c r="K492" s="67">
        <v>0</v>
      </c>
      <c r="L492" s="67">
        <v>2</v>
      </c>
      <c r="M492" s="67"/>
      <c r="N492" s="67">
        <v>3</v>
      </c>
      <c r="O492" s="67"/>
      <c r="P492" s="67">
        <v>0</v>
      </c>
      <c r="S492" s="150"/>
      <c r="T492" s="150"/>
      <c r="U492" s="150"/>
      <c r="V492" s="150"/>
      <c r="W492" s="146"/>
      <c r="X492" s="24"/>
      <c r="Y492" s="24"/>
      <c r="Z492" s="24"/>
      <c r="AA492" s="24"/>
      <c r="AB492" s="24"/>
      <c r="AC492" s="24"/>
      <c r="AD492" s="24"/>
      <c r="AE492" s="24"/>
      <c r="AF492" s="24"/>
      <c r="AG492" s="24"/>
      <c r="AH492" s="24"/>
    </row>
    <row r="493" spans="1:34" ht="23.45" customHeight="1" x14ac:dyDescent="0.2">
      <c r="A493" s="348" t="s">
        <v>613</v>
      </c>
      <c r="B493" s="348"/>
      <c r="C493" s="348"/>
      <c r="D493" s="348"/>
      <c r="E493" s="80">
        <f t="shared" si="19"/>
        <v>7</v>
      </c>
      <c r="F493" s="67">
        <f>SUM(F494:F494)</f>
        <v>0</v>
      </c>
      <c r="G493" s="67"/>
      <c r="H493" s="67">
        <f>SUM(H494:H494)</f>
        <v>0</v>
      </c>
      <c r="I493" s="67">
        <f>SUM(I494:I494)</f>
        <v>0</v>
      </c>
      <c r="J493" s="67">
        <f>SUM(J494:J494)</f>
        <v>0</v>
      </c>
      <c r="K493" s="67">
        <f>SUM(K494:K494)</f>
        <v>0</v>
      </c>
      <c r="L493" s="67">
        <f>SUM(L494:L494)</f>
        <v>4</v>
      </c>
      <c r="M493" s="67"/>
      <c r="N493" s="67">
        <f>SUM(N494:N494)</f>
        <v>3</v>
      </c>
      <c r="O493" s="67"/>
      <c r="P493" s="67">
        <f>SUM(P494:P494)</f>
        <v>0</v>
      </c>
      <c r="S493" s="155"/>
      <c r="T493" s="155"/>
      <c r="U493" s="155"/>
      <c r="V493" s="155"/>
      <c r="W493" s="146"/>
      <c r="X493" s="24"/>
      <c r="Y493" s="24"/>
      <c r="Z493" s="24"/>
      <c r="AA493" s="24"/>
      <c r="AB493" s="24"/>
      <c r="AC493" s="24"/>
      <c r="AD493" s="24"/>
      <c r="AE493" s="24"/>
      <c r="AF493" s="24"/>
      <c r="AG493" s="24"/>
      <c r="AH493" s="24"/>
    </row>
    <row r="494" spans="1:34" ht="23.45" customHeight="1" x14ac:dyDescent="0.2">
      <c r="A494" s="383" t="s">
        <v>173</v>
      </c>
      <c r="B494" s="383"/>
      <c r="C494" s="383"/>
      <c r="D494" s="383"/>
      <c r="E494" s="80">
        <f t="shared" si="19"/>
        <v>7</v>
      </c>
      <c r="F494" s="67">
        <v>0</v>
      </c>
      <c r="G494" s="67"/>
      <c r="H494" s="67">
        <v>0</v>
      </c>
      <c r="I494" s="67">
        <v>0</v>
      </c>
      <c r="J494" s="67">
        <v>0</v>
      </c>
      <c r="K494" s="67">
        <v>0</v>
      </c>
      <c r="L494" s="67">
        <v>4</v>
      </c>
      <c r="M494" s="67"/>
      <c r="N494" s="67">
        <v>3</v>
      </c>
      <c r="O494" s="67"/>
      <c r="P494" s="67">
        <v>0</v>
      </c>
      <c r="S494" s="150"/>
      <c r="T494" s="150"/>
      <c r="U494" s="150"/>
      <c r="V494" s="150"/>
      <c r="W494" s="146"/>
      <c r="X494" s="24"/>
      <c r="Y494" s="24"/>
      <c r="Z494" s="24"/>
      <c r="AA494" s="24"/>
      <c r="AB494" s="24"/>
      <c r="AC494" s="24"/>
      <c r="AD494" s="24"/>
      <c r="AE494" s="24"/>
      <c r="AF494" s="24"/>
      <c r="AG494" s="24"/>
      <c r="AH494" s="24"/>
    </row>
    <row r="495" spans="1:34" ht="23.45" customHeight="1" x14ac:dyDescent="0.2">
      <c r="A495" s="348" t="s">
        <v>614</v>
      </c>
      <c r="B495" s="348"/>
      <c r="C495" s="348"/>
      <c r="D495" s="348"/>
      <c r="E495" s="80">
        <f t="shared" si="19"/>
        <v>2</v>
      </c>
      <c r="F495" s="67">
        <f>SUM(F496:F496)</f>
        <v>0</v>
      </c>
      <c r="G495" s="67"/>
      <c r="H495" s="67">
        <f>SUM(H496:H496)</f>
        <v>0</v>
      </c>
      <c r="I495" s="67">
        <f>SUM(I496:I496)</f>
        <v>0</v>
      </c>
      <c r="J495" s="67">
        <f>SUM(J496:J496)</f>
        <v>0</v>
      </c>
      <c r="K495" s="67">
        <f>SUM(K496:K496)</f>
        <v>0</v>
      </c>
      <c r="L495" s="67">
        <f>SUM(L496:L496)</f>
        <v>0</v>
      </c>
      <c r="M495" s="67"/>
      <c r="N495" s="67">
        <f>SUM(N496:N496)</f>
        <v>2</v>
      </c>
      <c r="O495" s="67"/>
      <c r="P495" s="67">
        <f>SUM(P496:P496)</f>
        <v>0</v>
      </c>
      <c r="S495" s="155"/>
      <c r="T495" s="155"/>
      <c r="U495" s="155"/>
      <c r="V495" s="155"/>
      <c r="W495" s="146"/>
      <c r="X495" s="24"/>
      <c r="Y495" s="24"/>
      <c r="Z495" s="24"/>
      <c r="AA495" s="24"/>
      <c r="AB495" s="24"/>
      <c r="AC495" s="24"/>
      <c r="AD495" s="24"/>
      <c r="AE495" s="24"/>
      <c r="AF495" s="24"/>
      <c r="AG495" s="24"/>
      <c r="AH495" s="24"/>
    </row>
    <row r="496" spans="1:34" ht="23.45" customHeight="1" x14ac:dyDescent="0.2">
      <c r="A496" s="383" t="s">
        <v>173</v>
      </c>
      <c r="B496" s="383"/>
      <c r="C496" s="383"/>
      <c r="D496" s="383"/>
      <c r="E496" s="80">
        <f t="shared" si="19"/>
        <v>2</v>
      </c>
      <c r="F496" s="67">
        <v>0</v>
      </c>
      <c r="G496" s="67"/>
      <c r="H496" s="67">
        <v>0</v>
      </c>
      <c r="I496" s="67">
        <v>0</v>
      </c>
      <c r="J496" s="67">
        <v>0</v>
      </c>
      <c r="K496" s="67">
        <v>0</v>
      </c>
      <c r="L496" s="67">
        <v>0</v>
      </c>
      <c r="M496" s="67"/>
      <c r="N496" s="67">
        <v>2</v>
      </c>
      <c r="O496" s="67"/>
      <c r="P496" s="67">
        <v>0</v>
      </c>
      <c r="S496" s="150"/>
      <c r="T496" s="150"/>
      <c r="U496" s="150"/>
      <c r="V496" s="150"/>
      <c r="W496" s="146"/>
      <c r="X496" s="24"/>
      <c r="Y496" s="24"/>
      <c r="Z496" s="24"/>
      <c r="AA496" s="24"/>
      <c r="AB496" s="24"/>
      <c r="AC496" s="24"/>
      <c r="AD496" s="24"/>
      <c r="AE496" s="24"/>
      <c r="AF496" s="24"/>
      <c r="AG496" s="24"/>
      <c r="AH496" s="24"/>
    </row>
    <row r="497" spans="1:34" ht="23.45" customHeight="1" x14ac:dyDescent="0.2">
      <c r="A497" s="348" t="s">
        <v>615</v>
      </c>
      <c r="B497" s="348"/>
      <c r="C497" s="348"/>
      <c r="D497" s="348"/>
      <c r="E497" s="80">
        <f t="shared" si="19"/>
        <v>4</v>
      </c>
      <c r="F497" s="67">
        <f>SUM(F498:F498)</f>
        <v>0</v>
      </c>
      <c r="G497" s="67"/>
      <c r="H497" s="67">
        <f>SUM(H498:H498)</f>
        <v>0</v>
      </c>
      <c r="I497" s="67">
        <f>SUM(I498:I498)</f>
        <v>0</v>
      </c>
      <c r="J497" s="67">
        <f>SUM(J498:J498)</f>
        <v>0</v>
      </c>
      <c r="K497" s="67">
        <f>SUM(K498:K498)</f>
        <v>0</v>
      </c>
      <c r="L497" s="67">
        <f>SUM(L498:L498)</f>
        <v>2</v>
      </c>
      <c r="M497" s="67"/>
      <c r="N497" s="67">
        <f>SUM(N498:N498)</f>
        <v>2</v>
      </c>
      <c r="O497" s="67"/>
      <c r="P497" s="67">
        <f>SUM(P498:P498)</f>
        <v>0</v>
      </c>
      <c r="S497" s="155"/>
      <c r="T497" s="155"/>
      <c r="U497" s="155"/>
      <c r="V497" s="155"/>
      <c r="W497" s="146"/>
      <c r="X497" s="24"/>
      <c r="Y497" s="24"/>
      <c r="Z497" s="24"/>
      <c r="AA497" s="24"/>
      <c r="AB497" s="24"/>
      <c r="AC497" s="24"/>
      <c r="AD497" s="24"/>
      <c r="AE497" s="24"/>
      <c r="AF497" s="24"/>
      <c r="AG497" s="24"/>
      <c r="AH497" s="24"/>
    </row>
    <row r="498" spans="1:34" ht="23.45" customHeight="1" x14ac:dyDescent="0.2">
      <c r="A498" s="383" t="s">
        <v>173</v>
      </c>
      <c r="B498" s="383"/>
      <c r="C498" s="383"/>
      <c r="D498" s="383"/>
      <c r="E498" s="80">
        <f t="shared" si="19"/>
        <v>4</v>
      </c>
      <c r="F498" s="67">
        <v>0</v>
      </c>
      <c r="G498" s="67"/>
      <c r="H498" s="67">
        <v>0</v>
      </c>
      <c r="I498" s="67">
        <v>0</v>
      </c>
      <c r="J498" s="67">
        <v>0</v>
      </c>
      <c r="K498" s="67">
        <v>0</v>
      </c>
      <c r="L498" s="67">
        <v>2</v>
      </c>
      <c r="M498" s="67"/>
      <c r="N498" s="67">
        <v>2</v>
      </c>
      <c r="O498" s="67"/>
      <c r="P498" s="67">
        <v>0</v>
      </c>
      <c r="S498" s="150"/>
      <c r="T498" s="150"/>
      <c r="U498" s="150"/>
      <c r="V498" s="150"/>
      <c r="W498" s="146"/>
      <c r="X498" s="24"/>
      <c r="Y498" s="24"/>
      <c r="Z498" s="24"/>
      <c r="AA498" s="24"/>
      <c r="AB498" s="24"/>
      <c r="AC498" s="24"/>
      <c r="AD498" s="24"/>
      <c r="AE498" s="24"/>
      <c r="AF498" s="24"/>
      <c r="AG498" s="24"/>
      <c r="AH498" s="24"/>
    </row>
    <row r="499" spans="1:34" ht="23.45" customHeight="1" x14ac:dyDescent="0.2">
      <c r="A499" s="348" t="s">
        <v>616</v>
      </c>
      <c r="B499" s="348"/>
      <c r="C499" s="348"/>
      <c r="D499" s="348"/>
      <c r="E499" s="80">
        <f t="shared" si="19"/>
        <v>21</v>
      </c>
      <c r="F499" s="67">
        <f>SUM(F500:F501)</f>
        <v>0</v>
      </c>
      <c r="G499" s="67"/>
      <c r="H499" s="67">
        <f>SUM(H500:H501)</f>
        <v>1</v>
      </c>
      <c r="I499" s="67">
        <f>SUM(I500:I501)</f>
        <v>0</v>
      </c>
      <c r="J499" s="67">
        <f>SUM(J500:J501)</f>
        <v>0</v>
      </c>
      <c r="K499" s="67">
        <f>SUM(K500:K501)</f>
        <v>0</v>
      </c>
      <c r="L499" s="67">
        <f>SUM(L500:L501)</f>
        <v>12</v>
      </c>
      <c r="M499" s="67"/>
      <c r="N499" s="67">
        <f>SUM(N500:N501)</f>
        <v>8</v>
      </c>
      <c r="O499" s="67"/>
      <c r="P499" s="67">
        <f>SUM(P500:P501)</f>
        <v>0</v>
      </c>
      <c r="S499" s="155"/>
      <c r="T499" s="155"/>
      <c r="U499" s="155"/>
      <c r="V499" s="155"/>
      <c r="W499" s="146"/>
      <c r="X499" s="24"/>
      <c r="Y499" s="24"/>
      <c r="Z499" s="24"/>
      <c r="AA499" s="24"/>
      <c r="AB499" s="24"/>
      <c r="AC499" s="24"/>
      <c r="AD499" s="24"/>
      <c r="AE499" s="24"/>
      <c r="AF499" s="24"/>
      <c r="AG499" s="24"/>
      <c r="AH499" s="24"/>
    </row>
    <row r="500" spans="1:34" ht="23.45" customHeight="1" x14ac:dyDescent="0.2">
      <c r="A500" s="383" t="s">
        <v>173</v>
      </c>
      <c r="B500" s="383"/>
      <c r="C500" s="383"/>
      <c r="D500" s="383"/>
      <c r="E500" s="80">
        <f t="shared" si="19"/>
        <v>20</v>
      </c>
      <c r="F500" s="67">
        <v>0</v>
      </c>
      <c r="G500" s="67"/>
      <c r="H500" s="67">
        <v>1</v>
      </c>
      <c r="I500" s="67">
        <v>0</v>
      </c>
      <c r="J500" s="67">
        <v>0</v>
      </c>
      <c r="K500" s="67">
        <v>0</v>
      </c>
      <c r="L500" s="67">
        <v>11</v>
      </c>
      <c r="M500" s="67"/>
      <c r="N500" s="67">
        <v>8</v>
      </c>
      <c r="O500" s="67"/>
      <c r="P500" s="67">
        <v>0</v>
      </c>
      <c r="S500" s="150"/>
      <c r="T500" s="150"/>
      <c r="U500" s="150"/>
      <c r="V500" s="150"/>
      <c r="W500" s="146"/>
      <c r="X500" s="24"/>
      <c r="Y500" s="24"/>
      <c r="Z500" s="24"/>
      <c r="AA500" s="24"/>
      <c r="AB500" s="24"/>
      <c r="AC500" s="24"/>
      <c r="AD500" s="24"/>
      <c r="AE500" s="24"/>
      <c r="AF500" s="24"/>
      <c r="AG500" s="24"/>
      <c r="AH500" s="24"/>
    </row>
    <row r="501" spans="1:34" ht="22.5" customHeight="1" x14ac:dyDescent="0.2">
      <c r="A501" s="396" t="s">
        <v>224</v>
      </c>
      <c r="B501" s="396"/>
      <c r="C501" s="396"/>
      <c r="D501" s="396"/>
      <c r="E501" s="80">
        <f t="shared" si="19"/>
        <v>1</v>
      </c>
      <c r="F501" s="67">
        <v>0</v>
      </c>
      <c r="G501" s="67"/>
      <c r="H501" s="67">
        <v>0</v>
      </c>
      <c r="I501" s="67">
        <v>0</v>
      </c>
      <c r="J501" s="67">
        <v>0</v>
      </c>
      <c r="K501" s="67">
        <v>0</v>
      </c>
      <c r="L501" s="67">
        <v>1</v>
      </c>
      <c r="M501" s="67"/>
      <c r="N501" s="67">
        <v>0</v>
      </c>
      <c r="O501" s="67"/>
      <c r="P501" s="67">
        <v>0</v>
      </c>
      <c r="S501" s="153"/>
      <c r="T501" s="153"/>
      <c r="U501" s="153"/>
      <c r="V501" s="153"/>
      <c r="W501" s="146"/>
      <c r="X501" s="24"/>
      <c r="Y501" s="24"/>
      <c r="Z501" s="24"/>
      <c r="AA501" s="24"/>
      <c r="AB501" s="24"/>
      <c r="AC501" s="24"/>
      <c r="AD501" s="24"/>
      <c r="AE501" s="24"/>
      <c r="AF501" s="24"/>
      <c r="AG501" s="24"/>
      <c r="AH501" s="24"/>
    </row>
    <row r="502" spans="1:34" ht="28.5" customHeight="1" x14ac:dyDescent="0.2">
      <c r="A502" s="347" t="s">
        <v>617</v>
      </c>
      <c r="B502" s="348"/>
      <c r="C502" s="348"/>
      <c r="D502" s="348"/>
      <c r="E502" s="80">
        <f>SUM(F502:P502)</f>
        <v>7</v>
      </c>
      <c r="F502" s="67">
        <f>SUM(F503:F503)</f>
        <v>0</v>
      </c>
      <c r="G502" s="67"/>
      <c r="H502" s="67">
        <f>SUM(H503:H503)</f>
        <v>0</v>
      </c>
      <c r="I502" s="67">
        <f>SUM(I503:I503)</f>
        <v>0</v>
      </c>
      <c r="J502" s="67">
        <f>SUM(J503:J503)</f>
        <v>0</v>
      </c>
      <c r="K502" s="67">
        <f>SUM(K503:K503)</f>
        <v>0</v>
      </c>
      <c r="L502" s="67">
        <f>SUM(L503:L503)</f>
        <v>4</v>
      </c>
      <c r="M502" s="67"/>
      <c r="N502" s="67">
        <f>SUM(N503:N503)</f>
        <v>3</v>
      </c>
      <c r="O502" s="67"/>
      <c r="P502" s="67">
        <f>SUM(P503:P503)</f>
        <v>0</v>
      </c>
      <c r="S502" s="156"/>
      <c r="T502" s="155"/>
      <c r="U502" s="155"/>
      <c r="V502" s="155"/>
      <c r="W502" s="146"/>
      <c r="X502" s="24"/>
      <c r="Y502" s="24"/>
      <c r="Z502" s="24"/>
      <c r="AA502" s="24"/>
      <c r="AB502" s="24"/>
      <c r="AC502" s="24"/>
      <c r="AD502" s="24"/>
      <c r="AE502" s="24"/>
      <c r="AF502" s="24"/>
      <c r="AG502" s="24"/>
      <c r="AH502" s="24"/>
    </row>
    <row r="503" spans="1:34" ht="23.45" customHeight="1" x14ac:dyDescent="0.2">
      <c r="A503" s="383" t="s">
        <v>173</v>
      </c>
      <c r="B503" s="383"/>
      <c r="C503" s="383"/>
      <c r="D503" s="383"/>
      <c r="E503" s="80">
        <f>SUM(F503:P503)</f>
        <v>7</v>
      </c>
      <c r="F503" s="67">
        <v>0</v>
      </c>
      <c r="G503" s="67"/>
      <c r="H503" s="67">
        <v>0</v>
      </c>
      <c r="I503" s="67">
        <v>0</v>
      </c>
      <c r="J503" s="67">
        <v>0</v>
      </c>
      <c r="K503" s="67">
        <v>0</v>
      </c>
      <c r="L503" s="67">
        <v>4</v>
      </c>
      <c r="M503" s="67"/>
      <c r="N503" s="67">
        <v>3</v>
      </c>
      <c r="O503" s="67"/>
      <c r="P503" s="67">
        <v>0</v>
      </c>
      <c r="S503" s="150"/>
      <c r="T503" s="150"/>
      <c r="U503" s="150"/>
      <c r="V503" s="150"/>
      <c r="W503" s="146"/>
      <c r="X503" s="24"/>
      <c r="Y503" s="24"/>
      <c r="Z503" s="24"/>
      <c r="AA503" s="24"/>
      <c r="AB503" s="24"/>
      <c r="AC503" s="24"/>
      <c r="AD503" s="24"/>
      <c r="AE503" s="24"/>
      <c r="AF503" s="24"/>
      <c r="AG503" s="24"/>
      <c r="AH503" s="24"/>
    </row>
    <row r="504" spans="1:34" ht="23.45" customHeight="1" x14ac:dyDescent="0.2">
      <c r="A504" s="356" t="s">
        <v>618</v>
      </c>
      <c r="B504" s="356"/>
      <c r="C504" s="356"/>
      <c r="D504" s="356"/>
      <c r="E504" s="80">
        <f>SUM(F504:P504)</f>
        <v>4</v>
      </c>
      <c r="F504" s="67">
        <f>SUM(F505:F505)</f>
        <v>0</v>
      </c>
      <c r="G504" s="67"/>
      <c r="H504" s="67">
        <f>SUM(H505:H505)</f>
        <v>0</v>
      </c>
      <c r="I504" s="67">
        <f>SUM(I505:I505)</f>
        <v>0</v>
      </c>
      <c r="J504" s="67">
        <f>SUM(J505:J505)</f>
        <v>0</v>
      </c>
      <c r="K504" s="67">
        <f>SUM(K505:K505)</f>
        <v>0</v>
      </c>
      <c r="L504" s="67">
        <f>SUM(L505:L505)</f>
        <v>1</v>
      </c>
      <c r="M504" s="67"/>
      <c r="N504" s="67">
        <f>SUM(N505:N505)</f>
        <v>3</v>
      </c>
      <c r="O504" s="67"/>
      <c r="P504" s="67">
        <f>SUM(P505:P505)</f>
        <v>0</v>
      </c>
      <c r="S504" s="155"/>
      <c r="T504" s="155"/>
      <c r="U504" s="155"/>
      <c r="V504" s="155"/>
      <c r="W504" s="146"/>
      <c r="X504" s="24"/>
      <c r="Y504" s="24"/>
      <c r="Z504" s="24"/>
      <c r="AA504" s="24"/>
      <c r="AB504" s="24"/>
      <c r="AC504" s="24"/>
      <c r="AD504" s="24"/>
      <c r="AE504" s="24"/>
      <c r="AF504" s="24"/>
      <c r="AG504" s="24"/>
      <c r="AH504" s="24"/>
    </row>
    <row r="505" spans="1:34" ht="23.45" customHeight="1" x14ac:dyDescent="0.2">
      <c r="A505" s="383" t="s">
        <v>173</v>
      </c>
      <c r="B505" s="383"/>
      <c r="C505" s="383"/>
      <c r="D505" s="383"/>
      <c r="E505" s="80">
        <f>SUM(F505:P505)</f>
        <v>4</v>
      </c>
      <c r="F505" s="67">
        <v>0</v>
      </c>
      <c r="G505" s="67"/>
      <c r="H505" s="67">
        <v>0</v>
      </c>
      <c r="I505" s="67">
        <v>0</v>
      </c>
      <c r="J505" s="67">
        <v>0</v>
      </c>
      <c r="K505" s="67">
        <v>0</v>
      </c>
      <c r="L505" s="67">
        <v>1</v>
      </c>
      <c r="M505" s="67"/>
      <c r="N505" s="67">
        <v>3</v>
      </c>
      <c r="O505" s="67"/>
      <c r="P505" s="67">
        <v>0</v>
      </c>
      <c r="S505" s="150"/>
      <c r="T505" s="150"/>
      <c r="U505" s="150"/>
      <c r="V505" s="150"/>
      <c r="W505" s="146"/>
      <c r="X505" s="24"/>
      <c r="Y505" s="24"/>
      <c r="Z505" s="24"/>
      <c r="AA505" s="24"/>
      <c r="AB505" s="24"/>
      <c r="AC505" s="24"/>
      <c r="AD505" s="24"/>
      <c r="AE505" s="24"/>
      <c r="AF505" s="24"/>
      <c r="AG505" s="24"/>
      <c r="AH505" s="24"/>
    </row>
    <row r="506" spans="1:34" ht="17.25" customHeight="1" x14ac:dyDescent="0.2">
      <c r="A506" s="335"/>
      <c r="B506" s="335"/>
      <c r="C506" s="335"/>
      <c r="D506" s="335"/>
      <c r="E506" s="61"/>
      <c r="F506" s="61"/>
      <c r="G506" s="61"/>
      <c r="H506" s="61"/>
      <c r="I506" s="61"/>
      <c r="J506" s="70"/>
      <c r="K506" s="70"/>
      <c r="L506" s="70"/>
      <c r="M506" s="70"/>
      <c r="N506" s="70"/>
      <c r="O506" s="70"/>
      <c r="P506" s="70"/>
    </row>
    <row r="507" spans="1:34" ht="11.25" customHeight="1" x14ac:dyDescent="0.2">
      <c r="A507" s="71"/>
      <c r="B507" s="71"/>
      <c r="C507" s="71"/>
      <c r="D507" s="71"/>
      <c r="F507" s="71"/>
      <c r="G507" s="71"/>
      <c r="H507" s="71"/>
      <c r="I507" s="71"/>
      <c r="J507" s="71"/>
      <c r="K507" s="71"/>
      <c r="L507" s="71"/>
      <c r="M507" s="71"/>
      <c r="N507" s="71"/>
      <c r="O507" s="71"/>
      <c r="P507" s="72"/>
    </row>
    <row r="508" spans="1:34" ht="11.25" customHeight="1" x14ac:dyDescent="0.2">
      <c r="A508" s="73" t="s">
        <v>145</v>
      </c>
      <c r="C508" s="69"/>
      <c r="D508" s="71" t="s">
        <v>758</v>
      </c>
      <c r="E508" s="69"/>
      <c r="F508" s="69"/>
      <c r="G508" s="69"/>
      <c r="H508" s="69"/>
      <c r="I508" s="69"/>
      <c r="J508" s="69"/>
      <c r="K508" s="69"/>
      <c r="L508" s="69"/>
      <c r="M508" s="69"/>
      <c r="N508" s="69"/>
      <c r="O508" s="69"/>
      <c r="P508" s="69"/>
      <c r="Q508" s="71"/>
      <c r="R508" s="128"/>
      <c r="S508" s="128"/>
      <c r="T508" s="128"/>
    </row>
    <row r="509" spans="1:34" x14ac:dyDescent="0.2">
      <c r="A509" s="46" t="s">
        <v>154</v>
      </c>
      <c r="B509" s="69"/>
      <c r="C509" s="69"/>
      <c r="D509" s="71" t="s">
        <v>757</v>
      </c>
      <c r="E509" s="69"/>
      <c r="F509" s="69"/>
      <c r="G509" s="69"/>
      <c r="H509" s="69"/>
      <c r="I509" s="69"/>
      <c r="J509" s="69"/>
      <c r="K509" s="69"/>
      <c r="L509" s="69"/>
      <c r="M509" s="69"/>
      <c r="N509" s="69"/>
      <c r="O509" s="69"/>
      <c r="P509" s="69"/>
      <c r="Q509" s="71"/>
      <c r="R509" s="128"/>
      <c r="S509" s="128"/>
      <c r="T509" s="128"/>
      <c r="U509" s="128"/>
      <c r="V509" s="128"/>
    </row>
    <row r="510" spans="1:34" x14ac:dyDescent="0.2">
      <c r="A510" s="46" t="s">
        <v>155</v>
      </c>
      <c r="B510" s="288"/>
      <c r="C510" s="69"/>
      <c r="D510" s="71" t="s">
        <v>756</v>
      </c>
      <c r="E510" s="69"/>
      <c r="F510" s="69"/>
      <c r="G510" s="69"/>
      <c r="H510" s="69"/>
      <c r="I510" s="69"/>
      <c r="J510" s="69"/>
      <c r="K510" s="69"/>
      <c r="L510" s="69"/>
      <c r="M510" s="69"/>
      <c r="N510" s="69"/>
      <c r="O510" s="69"/>
      <c r="P510" s="69"/>
      <c r="Q510" s="71"/>
      <c r="R510" s="128"/>
      <c r="S510" s="128"/>
      <c r="T510" s="31"/>
      <c r="U510" s="31"/>
      <c r="V510" s="31"/>
    </row>
    <row r="511" spans="1:34" x14ac:dyDescent="0.2">
      <c r="A511" s="46" t="s">
        <v>156</v>
      </c>
      <c r="B511" s="289"/>
      <c r="C511" s="69"/>
      <c r="D511" s="71" t="s">
        <v>755</v>
      </c>
      <c r="E511" s="69"/>
      <c r="F511" s="69"/>
      <c r="G511" s="69"/>
      <c r="H511" s="69"/>
      <c r="I511" s="69"/>
      <c r="J511" s="69"/>
      <c r="K511" s="69"/>
      <c r="L511" s="69"/>
      <c r="M511" s="69"/>
      <c r="N511" s="69"/>
      <c r="O511" s="69"/>
      <c r="P511" s="69"/>
      <c r="Q511" s="29"/>
      <c r="R511" s="31"/>
      <c r="S511" s="31"/>
      <c r="T511" s="31"/>
      <c r="U511" s="31"/>
      <c r="V511" s="31"/>
    </row>
    <row r="512" spans="1:34" x14ac:dyDescent="0.2">
      <c r="A512" s="46" t="s">
        <v>157</v>
      </c>
      <c r="B512" s="288"/>
      <c r="C512" s="69"/>
      <c r="D512" s="71" t="s">
        <v>754</v>
      </c>
      <c r="E512" s="69"/>
      <c r="F512" s="69"/>
      <c r="G512" s="69"/>
      <c r="H512" s="69"/>
      <c r="I512" s="69"/>
      <c r="J512" s="69"/>
      <c r="K512" s="69"/>
      <c r="L512" s="69"/>
      <c r="M512" s="69"/>
      <c r="N512" s="69"/>
      <c r="O512" s="69"/>
      <c r="P512" s="69"/>
      <c r="Q512" s="71"/>
      <c r="R512" s="128"/>
      <c r="S512" s="128"/>
      <c r="T512" s="31"/>
      <c r="U512" s="31"/>
      <c r="V512" s="31"/>
    </row>
    <row r="513" spans="1:23" ht="11.25" customHeight="1" x14ac:dyDescent="0.2">
      <c r="A513" s="73" t="s">
        <v>144</v>
      </c>
      <c r="B513" s="71"/>
      <c r="C513" s="71"/>
      <c r="D513" s="394" t="s">
        <v>721</v>
      </c>
      <c r="E513" s="395"/>
      <c r="F513" s="395"/>
      <c r="G513" s="395"/>
      <c r="H513" s="395"/>
      <c r="I513" s="395"/>
      <c r="J513" s="395"/>
      <c r="K513" s="395"/>
      <c r="L513" s="395"/>
      <c r="M513" s="395"/>
      <c r="N513" s="395"/>
      <c r="O513" s="395"/>
      <c r="P513" s="395"/>
      <c r="Q513" s="16"/>
      <c r="R513" s="35"/>
      <c r="S513" s="159"/>
      <c r="T513" s="36"/>
      <c r="U513" s="36"/>
      <c r="V513" s="160"/>
      <c r="W513" s="36"/>
    </row>
    <row r="514" spans="1:23" x14ac:dyDescent="0.2">
      <c r="A514" s="73"/>
      <c r="B514" s="71"/>
      <c r="C514" s="71"/>
      <c r="D514" s="395"/>
      <c r="E514" s="395"/>
      <c r="F514" s="395"/>
      <c r="G514" s="395"/>
      <c r="H514" s="395"/>
      <c r="I514" s="395"/>
      <c r="J514" s="395"/>
      <c r="K514" s="395"/>
      <c r="L514" s="395"/>
      <c r="M514" s="395"/>
      <c r="N514" s="395"/>
      <c r="O514" s="395"/>
      <c r="P514" s="395"/>
      <c r="Q514" s="16"/>
      <c r="R514" s="35"/>
      <c r="S514" s="159"/>
      <c r="T514" s="36"/>
      <c r="U514" s="36"/>
      <c r="V514" s="160"/>
      <c r="W514" s="36"/>
    </row>
    <row r="515" spans="1:23" ht="11.25" customHeight="1" x14ac:dyDescent="0.2">
      <c r="A515" s="73"/>
      <c r="B515" s="71"/>
      <c r="C515" s="71"/>
      <c r="D515" s="394" t="s">
        <v>720</v>
      </c>
      <c r="E515" s="395"/>
      <c r="F515" s="395"/>
      <c r="G515" s="395"/>
      <c r="H515" s="395"/>
      <c r="I515" s="395"/>
      <c r="J515" s="395"/>
      <c r="K515" s="395"/>
      <c r="L515" s="395"/>
      <c r="M515" s="395"/>
      <c r="N515" s="395"/>
      <c r="O515" s="395"/>
      <c r="P515" s="395"/>
      <c r="Q515" s="16"/>
      <c r="R515" s="35"/>
      <c r="S515" s="159"/>
      <c r="T515" s="36"/>
      <c r="U515" s="36"/>
      <c r="V515" s="160"/>
      <c r="W515" s="36"/>
    </row>
    <row r="516" spans="1:23" x14ac:dyDescent="0.2">
      <c r="A516" s="73"/>
      <c r="B516" s="71"/>
      <c r="C516" s="71"/>
      <c r="D516" s="395"/>
      <c r="E516" s="395"/>
      <c r="F516" s="395"/>
      <c r="G516" s="395"/>
      <c r="H516" s="395"/>
      <c r="I516" s="395"/>
      <c r="J516" s="395"/>
      <c r="K516" s="395"/>
      <c r="L516" s="395"/>
      <c r="M516" s="395"/>
      <c r="N516" s="395"/>
      <c r="O516" s="395"/>
      <c r="P516" s="395"/>
      <c r="Q516" s="16"/>
      <c r="R516" s="35"/>
      <c r="S516" s="159"/>
      <c r="T516" s="36"/>
      <c r="U516" s="36"/>
      <c r="V516" s="160"/>
      <c r="W516" s="36"/>
    </row>
    <row r="517" spans="1:23" ht="11.25" customHeight="1" x14ac:dyDescent="0.2">
      <c r="A517" s="73"/>
      <c r="B517" s="71"/>
      <c r="C517" s="71"/>
      <c r="D517" s="394" t="s">
        <v>719</v>
      </c>
      <c r="E517" s="395"/>
      <c r="F517" s="395"/>
      <c r="G517" s="395"/>
      <c r="H517" s="395"/>
      <c r="I517" s="395"/>
      <c r="J517" s="395"/>
      <c r="K517" s="395"/>
      <c r="L517" s="395"/>
      <c r="M517" s="395"/>
      <c r="N517" s="395"/>
      <c r="O517" s="395"/>
      <c r="P517" s="395"/>
      <c r="Q517" s="16"/>
      <c r="R517" s="35"/>
      <c r="S517" s="159"/>
      <c r="T517" s="36"/>
      <c r="U517" s="36"/>
      <c r="V517" s="160"/>
      <c r="W517" s="36"/>
    </row>
    <row r="518" spans="1:23" x14ac:dyDescent="0.2">
      <c r="A518" s="73"/>
      <c r="B518" s="71"/>
      <c r="C518" s="71"/>
      <c r="D518" s="395"/>
      <c r="E518" s="395"/>
      <c r="F518" s="395"/>
      <c r="G518" s="395"/>
      <c r="H518" s="395"/>
      <c r="I518" s="395"/>
      <c r="J518" s="395"/>
      <c r="K518" s="395"/>
      <c r="L518" s="395"/>
      <c r="M518" s="395"/>
      <c r="N518" s="395"/>
      <c r="O518" s="395"/>
      <c r="P518" s="395"/>
      <c r="Q518" s="16"/>
      <c r="R518" s="35"/>
      <c r="S518" s="159"/>
      <c r="T518" s="36"/>
      <c r="U518" s="36"/>
      <c r="V518" s="160"/>
      <c r="W518" s="36"/>
    </row>
    <row r="519" spans="1:23" x14ac:dyDescent="0.2">
      <c r="A519" s="73"/>
      <c r="B519" s="71"/>
      <c r="C519" s="71"/>
      <c r="D519" s="345" t="s">
        <v>718</v>
      </c>
      <c r="E519" s="381"/>
      <c r="F519" s="381"/>
      <c r="G519" s="381"/>
      <c r="H519" s="381"/>
      <c r="I519" s="381"/>
      <c r="J519" s="381"/>
      <c r="K519" s="381"/>
      <c r="L519" s="381"/>
      <c r="M519" s="381"/>
      <c r="N519" s="381"/>
      <c r="O519" s="381"/>
      <c r="P519" s="381"/>
      <c r="Q519" s="85"/>
      <c r="R519" s="161"/>
      <c r="S519" s="161"/>
    </row>
    <row r="520" spans="1:23" ht="11.25" customHeight="1" x14ac:dyDescent="0.2">
      <c r="A520" s="73"/>
      <c r="B520" s="71"/>
      <c r="C520" s="71"/>
      <c r="D520" s="393" t="s">
        <v>717</v>
      </c>
      <c r="E520" s="381"/>
      <c r="F520" s="381"/>
      <c r="G520" s="381"/>
      <c r="H520" s="381"/>
      <c r="I520" s="381"/>
      <c r="J520" s="381"/>
      <c r="K520" s="381"/>
      <c r="L520" s="381"/>
      <c r="M520" s="381"/>
      <c r="N520" s="381"/>
      <c r="O520" s="381"/>
      <c r="P520" s="381"/>
      <c r="Q520" s="28"/>
      <c r="R520" s="30"/>
      <c r="S520" s="161"/>
      <c r="T520" s="32"/>
      <c r="U520" s="32"/>
      <c r="V520" s="128"/>
      <c r="W520" s="33"/>
    </row>
    <row r="521" spans="1:23" ht="11.25" customHeight="1" x14ac:dyDescent="0.2">
      <c r="A521" s="73"/>
      <c r="B521" s="71"/>
      <c r="C521" s="71"/>
      <c r="D521" s="393" t="s">
        <v>716</v>
      </c>
      <c r="E521" s="381"/>
      <c r="F521" s="381"/>
      <c r="G521" s="381"/>
      <c r="H521" s="381"/>
      <c r="I521" s="381"/>
      <c r="J521" s="381"/>
      <c r="K521" s="381"/>
      <c r="L521" s="381"/>
      <c r="M521" s="381"/>
      <c r="N521" s="381"/>
      <c r="O521" s="381"/>
      <c r="P521" s="381"/>
      <c r="Q521" s="28"/>
      <c r="R521" s="30"/>
      <c r="S521" s="161"/>
      <c r="T521" s="32"/>
      <c r="U521" s="32"/>
      <c r="V521" s="128"/>
      <c r="W521" s="33"/>
    </row>
    <row r="522" spans="1:23" ht="11.25" customHeight="1" x14ac:dyDescent="0.2">
      <c r="A522" s="73"/>
      <c r="B522" s="71"/>
      <c r="C522" s="71"/>
      <c r="D522" s="393" t="s">
        <v>715</v>
      </c>
      <c r="E522" s="381"/>
      <c r="F522" s="381"/>
      <c r="G522" s="381"/>
      <c r="H522" s="381"/>
      <c r="I522" s="381"/>
      <c r="J522" s="381"/>
      <c r="K522" s="381"/>
      <c r="L522" s="381"/>
      <c r="M522" s="381"/>
      <c r="N522" s="381"/>
      <c r="O522" s="381"/>
      <c r="P522" s="381"/>
      <c r="Q522" s="28"/>
      <c r="R522" s="30"/>
      <c r="S522" s="161"/>
      <c r="T522" s="32"/>
      <c r="U522" s="32"/>
      <c r="V522" s="128"/>
      <c r="W522" s="33"/>
    </row>
    <row r="523" spans="1:23" ht="11.25" customHeight="1" x14ac:dyDescent="0.2">
      <c r="A523" s="73"/>
      <c r="B523" s="71"/>
      <c r="C523" s="71"/>
      <c r="D523" s="393" t="s">
        <v>714</v>
      </c>
      <c r="E523" s="381"/>
      <c r="F523" s="381"/>
      <c r="G523" s="381"/>
      <c r="H523" s="381"/>
      <c r="I523" s="381"/>
      <c r="J523" s="381"/>
      <c r="K523" s="381"/>
      <c r="L523" s="381"/>
      <c r="M523" s="381"/>
      <c r="N523" s="381"/>
      <c r="O523" s="381"/>
      <c r="P523" s="381"/>
      <c r="Q523" s="28"/>
      <c r="R523" s="30"/>
      <c r="S523" s="161"/>
      <c r="T523" s="32"/>
      <c r="U523" s="32"/>
      <c r="V523" s="128"/>
      <c r="W523" s="33"/>
    </row>
    <row r="524" spans="1:23" ht="11.25" customHeight="1" x14ac:dyDescent="0.2">
      <c r="A524" s="73"/>
      <c r="B524" s="71"/>
      <c r="C524" s="71"/>
      <c r="D524" s="363" t="s">
        <v>762</v>
      </c>
      <c r="E524" s="363"/>
      <c r="F524" s="363"/>
      <c r="G524" s="363"/>
      <c r="H524" s="364"/>
      <c r="I524" s="364"/>
      <c r="J524" s="364"/>
      <c r="K524" s="364"/>
      <c r="L524" s="364"/>
      <c r="M524" s="364"/>
      <c r="N524" s="364"/>
      <c r="O524" s="364"/>
      <c r="P524" s="364"/>
    </row>
    <row r="525" spans="1:23" x14ac:dyDescent="0.2">
      <c r="A525" s="71"/>
      <c r="B525" s="71"/>
      <c r="C525" s="71"/>
      <c r="D525" s="363"/>
      <c r="E525" s="363"/>
      <c r="F525" s="363"/>
      <c r="G525" s="363"/>
      <c r="H525" s="364"/>
      <c r="I525" s="364"/>
      <c r="J525" s="364"/>
      <c r="K525" s="364"/>
      <c r="L525" s="364"/>
      <c r="M525" s="364"/>
      <c r="N525" s="364"/>
      <c r="O525" s="364"/>
      <c r="P525" s="364"/>
    </row>
    <row r="526" spans="1:23" x14ac:dyDescent="0.2">
      <c r="A526" s="73"/>
      <c r="B526" s="71"/>
      <c r="C526" s="71"/>
      <c r="D526" s="345" t="s">
        <v>713</v>
      </c>
      <c r="E526" s="345"/>
      <c r="F526" s="345"/>
      <c r="G526" s="345"/>
      <c r="H526" s="339"/>
      <c r="I526" s="339"/>
      <c r="J526" s="339"/>
      <c r="K526" s="339"/>
      <c r="L526" s="339"/>
      <c r="M526" s="339"/>
      <c r="N526" s="339"/>
      <c r="O526" s="339"/>
      <c r="P526" s="339"/>
    </row>
    <row r="527" spans="1:23" hidden="1" x14ac:dyDescent="0.2">
      <c r="A527" s="74" t="s">
        <v>153</v>
      </c>
      <c r="E527" s="46"/>
    </row>
  </sheetData>
  <mergeCells count="512">
    <mergeCell ref="A505:D505"/>
    <mergeCell ref="A497:D497"/>
    <mergeCell ref="A499:D499"/>
    <mergeCell ref="A502:D502"/>
    <mergeCell ref="A504:D504"/>
    <mergeCell ref="A503:D503"/>
    <mergeCell ref="A498:D498"/>
    <mergeCell ref="A501:D501"/>
    <mergeCell ref="A487:D487"/>
    <mergeCell ref="A489:D489"/>
    <mergeCell ref="A491:D491"/>
    <mergeCell ref="A493:D493"/>
    <mergeCell ref="A495:D495"/>
    <mergeCell ref="A484:D484"/>
    <mergeCell ref="A486:D486"/>
    <mergeCell ref="A492:D492"/>
    <mergeCell ref="A488:D488"/>
    <mergeCell ref="A500:D500"/>
    <mergeCell ref="A494:D494"/>
    <mergeCell ref="A496:D496"/>
    <mergeCell ref="A490:D490"/>
    <mergeCell ref="A480:D480"/>
    <mergeCell ref="A485:D485"/>
    <mergeCell ref="A454:D454"/>
    <mergeCell ref="A456:D456"/>
    <mergeCell ref="A482:D482"/>
    <mergeCell ref="A483:D483"/>
    <mergeCell ref="A474:D474"/>
    <mergeCell ref="A476:D476"/>
    <mergeCell ref="A477:D477"/>
    <mergeCell ref="A478:D478"/>
    <mergeCell ref="A465:D465"/>
    <mergeCell ref="A467:D467"/>
    <mergeCell ref="A468:D468"/>
    <mergeCell ref="A470:D470"/>
    <mergeCell ref="A473:D473"/>
    <mergeCell ref="A475:D475"/>
    <mergeCell ref="A469:D469"/>
    <mergeCell ref="A471:D471"/>
    <mergeCell ref="A472:D472"/>
    <mergeCell ref="A455:D455"/>
    <mergeCell ref="A479:D479"/>
    <mergeCell ref="A481:D481"/>
    <mergeCell ref="A457:D457"/>
    <mergeCell ref="A458:D458"/>
    <mergeCell ref="A460:D460"/>
    <mergeCell ref="A462:D462"/>
    <mergeCell ref="A466:D466"/>
    <mergeCell ref="A459:D459"/>
    <mergeCell ref="A461:D461"/>
    <mergeCell ref="A463:D463"/>
    <mergeCell ref="A464:D464"/>
    <mergeCell ref="A433:D433"/>
    <mergeCell ref="A448:D448"/>
    <mergeCell ref="A440:D440"/>
    <mergeCell ref="A441:D441"/>
    <mergeCell ref="A443:D443"/>
    <mergeCell ref="A435:D435"/>
    <mergeCell ref="A447:D447"/>
    <mergeCell ref="A424:D424"/>
    <mergeCell ref="A450:D450"/>
    <mergeCell ref="A428:D428"/>
    <mergeCell ref="A430:D430"/>
    <mergeCell ref="A432:D432"/>
    <mergeCell ref="A431:D431"/>
    <mergeCell ref="A451:D451"/>
    <mergeCell ref="A453:D453"/>
    <mergeCell ref="A449:D449"/>
    <mergeCell ref="A452:D452"/>
    <mergeCell ref="A446:D446"/>
    <mergeCell ref="A434:D434"/>
    <mergeCell ref="A437:D437"/>
    <mergeCell ref="A439:D439"/>
    <mergeCell ref="A386:D386"/>
    <mergeCell ref="A436:D436"/>
    <mergeCell ref="A438:D438"/>
    <mergeCell ref="A442:D442"/>
    <mergeCell ref="A444:D444"/>
    <mergeCell ref="A445:D445"/>
    <mergeCell ref="A423:D423"/>
    <mergeCell ref="A426:D426"/>
    <mergeCell ref="A427:D427"/>
    <mergeCell ref="A429:D429"/>
    <mergeCell ref="A414:D414"/>
    <mergeCell ref="A416:D416"/>
    <mergeCell ref="A425:D425"/>
    <mergeCell ref="A422:D422"/>
    <mergeCell ref="A401:D401"/>
    <mergeCell ref="A403:D403"/>
    <mergeCell ref="A385:D385"/>
    <mergeCell ref="A388:D388"/>
    <mergeCell ref="A390:D390"/>
    <mergeCell ref="A392:D392"/>
    <mergeCell ref="A394:D394"/>
    <mergeCell ref="A396:D396"/>
    <mergeCell ref="A393:D393"/>
    <mergeCell ref="A419:D419"/>
    <mergeCell ref="A421:D421"/>
    <mergeCell ref="A418:D418"/>
    <mergeCell ref="A420:D420"/>
    <mergeCell ref="A415:D415"/>
    <mergeCell ref="A417:D417"/>
    <mergeCell ref="A411:D411"/>
    <mergeCell ref="A413:D413"/>
    <mergeCell ref="A410:D410"/>
    <mergeCell ref="A412:D412"/>
    <mergeCell ref="A407:D407"/>
    <mergeCell ref="A409:D409"/>
    <mergeCell ref="A406:D406"/>
    <mergeCell ref="A408:D408"/>
    <mergeCell ref="A402:D402"/>
    <mergeCell ref="A404:D404"/>
    <mergeCell ref="A405:D405"/>
    <mergeCell ref="A397:D397"/>
    <mergeCell ref="A398:D398"/>
    <mergeCell ref="A400:D400"/>
    <mergeCell ref="A399:D399"/>
    <mergeCell ref="A391:D391"/>
    <mergeCell ref="A387:D387"/>
    <mergeCell ref="A389:D389"/>
    <mergeCell ref="A395:D395"/>
    <mergeCell ref="A367:D367"/>
    <mergeCell ref="A369:D369"/>
    <mergeCell ref="A371:D371"/>
    <mergeCell ref="A368:D368"/>
    <mergeCell ref="A370:D370"/>
    <mergeCell ref="A384:D384"/>
    <mergeCell ref="A376:D376"/>
    <mergeCell ref="A378:D378"/>
    <mergeCell ref="A383:D383"/>
    <mergeCell ref="A380:D380"/>
    <mergeCell ref="A382:D382"/>
    <mergeCell ref="A379:D379"/>
    <mergeCell ref="A381:D381"/>
    <mergeCell ref="A377:D377"/>
    <mergeCell ref="A372:D372"/>
    <mergeCell ref="A374:D374"/>
    <mergeCell ref="A373:D373"/>
    <mergeCell ref="A375:D375"/>
    <mergeCell ref="A362:D362"/>
    <mergeCell ref="A364:D364"/>
    <mergeCell ref="A366:D366"/>
    <mergeCell ref="A363:D363"/>
    <mergeCell ref="A365:D365"/>
    <mergeCell ref="A356:D356"/>
    <mergeCell ref="A358:D358"/>
    <mergeCell ref="A359:D359"/>
    <mergeCell ref="A361:D361"/>
    <mergeCell ref="A360:D360"/>
    <mergeCell ref="A357:D357"/>
    <mergeCell ref="A355:D355"/>
    <mergeCell ref="A354:D354"/>
    <mergeCell ref="A348:D348"/>
    <mergeCell ref="A350:D350"/>
    <mergeCell ref="A340:D340"/>
    <mergeCell ref="A342:D342"/>
    <mergeCell ref="A344:D344"/>
    <mergeCell ref="A330:D330"/>
    <mergeCell ref="A338:D338"/>
    <mergeCell ref="A339:D339"/>
    <mergeCell ref="A341:D341"/>
    <mergeCell ref="A337:D337"/>
    <mergeCell ref="A336:D336"/>
    <mergeCell ref="A347:D347"/>
    <mergeCell ref="A349:D349"/>
    <mergeCell ref="A351:D351"/>
    <mergeCell ref="A343:D343"/>
    <mergeCell ref="A345:D345"/>
    <mergeCell ref="A346:D346"/>
    <mergeCell ref="A352:D352"/>
    <mergeCell ref="A353:D353"/>
    <mergeCell ref="A311:D311"/>
    <mergeCell ref="A313:D313"/>
    <mergeCell ref="A316:D316"/>
    <mergeCell ref="A319:D319"/>
    <mergeCell ref="A321:D321"/>
    <mergeCell ref="A333:D333"/>
    <mergeCell ref="A334:D334"/>
    <mergeCell ref="A335:D335"/>
    <mergeCell ref="A332:D332"/>
    <mergeCell ref="A331:D331"/>
    <mergeCell ref="A322:D322"/>
    <mergeCell ref="A324:D324"/>
    <mergeCell ref="A325:D325"/>
    <mergeCell ref="A317:D317"/>
    <mergeCell ref="A318:D318"/>
    <mergeCell ref="A320:D320"/>
    <mergeCell ref="A326:D326"/>
    <mergeCell ref="A329:D329"/>
    <mergeCell ref="A327:D327"/>
    <mergeCell ref="A312:D312"/>
    <mergeCell ref="A314:D314"/>
    <mergeCell ref="A315:D315"/>
    <mergeCell ref="A323:D323"/>
    <mergeCell ref="A304:D304"/>
    <mergeCell ref="A306:D306"/>
    <mergeCell ref="A309:D309"/>
    <mergeCell ref="A310:D310"/>
    <mergeCell ref="A303:D303"/>
    <mergeCell ref="A305:D305"/>
    <mergeCell ref="A307:D307"/>
    <mergeCell ref="A298:D298"/>
    <mergeCell ref="A299:D299"/>
    <mergeCell ref="A308:D308"/>
    <mergeCell ref="A297:D297"/>
    <mergeCell ref="A301:D301"/>
    <mergeCell ref="A302:D302"/>
    <mergeCell ref="A292:D292"/>
    <mergeCell ref="A295:D295"/>
    <mergeCell ref="A296:D296"/>
    <mergeCell ref="A294:D294"/>
    <mergeCell ref="A290:D290"/>
    <mergeCell ref="A291:D291"/>
    <mergeCell ref="A293:D293"/>
    <mergeCell ref="A300:D300"/>
    <mergeCell ref="A287:D287"/>
    <mergeCell ref="A288:D288"/>
    <mergeCell ref="A289:D289"/>
    <mergeCell ref="A282:D282"/>
    <mergeCell ref="A283:D283"/>
    <mergeCell ref="A284:D284"/>
    <mergeCell ref="A285:D285"/>
    <mergeCell ref="A286:D286"/>
    <mergeCell ref="A279:D279"/>
    <mergeCell ref="A280:D280"/>
    <mergeCell ref="A281:D281"/>
    <mergeCell ref="A275:D275"/>
    <mergeCell ref="A276:D276"/>
    <mergeCell ref="A277:D277"/>
    <mergeCell ref="A278:D278"/>
    <mergeCell ref="A270:D270"/>
    <mergeCell ref="A271:D271"/>
    <mergeCell ref="A272:D272"/>
    <mergeCell ref="A273:D273"/>
    <mergeCell ref="A274:D274"/>
    <mergeCell ref="A266:D266"/>
    <mergeCell ref="A267:D267"/>
    <mergeCell ref="A268:D268"/>
    <mergeCell ref="A269:D269"/>
    <mergeCell ref="A263:D263"/>
    <mergeCell ref="A264:D264"/>
    <mergeCell ref="A265:D265"/>
    <mergeCell ref="A259:D259"/>
    <mergeCell ref="A260:D260"/>
    <mergeCell ref="A261:D261"/>
    <mergeCell ref="A262:D262"/>
    <mergeCell ref="A256:D256"/>
    <mergeCell ref="A257:D257"/>
    <mergeCell ref="A258:D258"/>
    <mergeCell ref="A252:D252"/>
    <mergeCell ref="A253:D253"/>
    <mergeCell ref="A254:D254"/>
    <mergeCell ref="A255:D255"/>
    <mergeCell ref="A250:D250"/>
    <mergeCell ref="A251:D251"/>
    <mergeCell ref="A246:D246"/>
    <mergeCell ref="A247:D247"/>
    <mergeCell ref="A248:D248"/>
    <mergeCell ref="A249:D249"/>
    <mergeCell ref="A243:D243"/>
    <mergeCell ref="A244:D244"/>
    <mergeCell ref="A245:D245"/>
    <mergeCell ref="A239:D239"/>
    <mergeCell ref="A240:D240"/>
    <mergeCell ref="A241:D241"/>
    <mergeCell ref="A242:D242"/>
    <mergeCell ref="A236:D236"/>
    <mergeCell ref="A237:D237"/>
    <mergeCell ref="A238:D238"/>
    <mergeCell ref="A232:D232"/>
    <mergeCell ref="A233:D233"/>
    <mergeCell ref="A234:D234"/>
    <mergeCell ref="A235:D235"/>
    <mergeCell ref="A229:D229"/>
    <mergeCell ref="A230:D230"/>
    <mergeCell ref="A231:D231"/>
    <mergeCell ref="A225:D225"/>
    <mergeCell ref="A226:D226"/>
    <mergeCell ref="A227:D227"/>
    <mergeCell ref="A228:D228"/>
    <mergeCell ref="A222:D222"/>
    <mergeCell ref="A223:D223"/>
    <mergeCell ref="A224:D224"/>
    <mergeCell ref="A217:D217"/>
    <mergeCell ref="A218:D218"/>
    <mergeCell ref="A219:D219"/>
    <mergeCell ref="A220:D220"/>
    <mergeCell ref="A221:D221"/>
    <mergeCell ref="A214:D214"/>
    <mergeCell ref="A215:D215"/>
    <mergeCell ref="A216:D216"/>
    <mergeCell ref="A210:D210"/>
    <mergeCell ref="A211:D211"/>
    <mergeCell ref="A212:D212"/>
    <mergeCell ref="A213:D213"/>
    <mergeCell ref="A208:D208"/>
    <mergeCell ref="A209:D209"/>
    <mergeCell ref="A204:D204"/>
    <mergeCell ref="A205:D205"/>
    <mergeCell ref="A206:D206"/>
    <mergeCell ref="A207:D207"/>
    <mergeCell ref="A200:D200"/>
    <mergeCell ref="A201:D201"/>
    <mergeCell ref="A202:D202"/>
    <mergeCell ref="A203:D203"/>
    <mergeCell ref="A196:D196"/>
    <mergeCell ref="A197:D197"/>
    <mergeCell ref="A198:D198"/>
    <mergeCell ref="A199:D199"/>
    <mergeCell ref="A194:D194"/>
    <mergeCell ref="A195:D195"/>
    <mergeCell ref="A190:D190"/>
    <mergeCell ref="A191:D191"/>
    <mergeCell ref="A192:D192"/>
    <mergeCell ref="A193:D193"/>
    <mergeCell ref="A187:D187"/>
    <mergeCell ref="A188:D188"/>
    <mergeCell ref="A189:D189"/>
    <mergeCell ref="A183:D183"/>
    <mergeCell ref="A184:D184"/>
    <mergeCell ref="A185:D185"/>
    <mergeCell ref="A186:D186"/>
    <mergeCell ref="A181:D181"/>
    <mergeCell ref="A182:D182"/>
    <mergeCell ref="A176:D176"/>
    <mergeCell ref="A177:D177"/>
    <mergeCell ref="A178:D178"/>
    <mergeCell ref="A179:D179"/>
    <mergeCell ref="A180:D180"/>
    <mergeCell ref="A173:D173"/>
    <mergeCell ref="A174:D174"/>
    <mergeCell ref="A175:D175"/>
    <mergeCell ref="A168:D168"/>
    <mergeCell ref="A169:D169"/>
    <mergeCell ref="A170:D170"/>
    <mergeCell ref="A171:D171"/>
    <mergeCell ref="A172:D172"/>
    <mergeCell ref="A166:D166"/>
    <mergeCell ref="A167:D167"/>
    <mergeCell ref="A161:D161"/>
    <mergeCell ref="A162:D162"/>
    <mergeCell ref="A163:D163"/>
    <mergeCell ref="A164:D164"/>
    <mergeCell ref="A165:D165"/>
    <mergeCell ref="A159:D159"/>
    <mergeCell ref="A160:D160"/>
    <mergeCell ref="A155:D155"/>
    <mergeCell ref="A156:D156"/>
    <mergeCell ref="A157:D157"/>
    <mergeCell ref="A158:D158"/>
    <mergeCell ref="A153:D153"/>
    <mergeCell ref="A154:D154"/>
    <mergeCell ref="A149:D149"/>
    <mergeCell ref="A150:D150"/>
    <mergeCell ref="A151:D151"/>
    <mergeCell ref="A152:D152"/>
    <mergeCell ref="A146:D146"/>
    <mergeCell ref="A147:D147"/>
    <mergeCell ref="A148:D148"/>
    <mergeCell ref="A141:D141"/>
    <mergeCell ref="A142:D142"/>
    <mergeCell ref="A143:D143"/>
    <mergeCell ref="A144:D144"/>
    <mergeCell ref="A145:D145"/>
    <mergeCell ref="A138:D138"/>
    <mergeCell ref="A139:D139"/>
    <mergeCell ref="A140:D140"/>
    <mergeCell ref="A133:D133"/>
    <mergeCell ref="A134:D134"/>
    <mergeCell ref="A135:D135"/>
    <mergeCell ref="A136:D136"/>
    <mergeCell ref="A137:D137"/>
    <mergeCell ref="A131:D131"/>
    <mergeCell ref="A132:D132"/>
    <mergeCell ref="A127:D127"/>
    <mergeCell ref="A128:D128"/>
    <mergeCell ref="A129:D129"/>
    <mergeCell ref="A130:D130"/>
    <mergeCell ref="A124:D124"/>
    <mergeCell ref="A125:D125"/>
    <mergeCell ref="A126:D126"/>
    <mergeCell ref="A119:D119"/>
    <mergeCell ref="A120:D120"/>
    <mergeCell ref="A121:D121"/>
    <mergeCell ref="A122:D122"/>
    <mergeCell ref="A123:D123"/>
    <mergeCell ref="A117:D117"/>
    <mergeCell ref="A118:D118"/>
    <mergeCell ref="A113:D113"/>
    <mergeCell ref="A114:D114"/>
    <mergeCell ref="A115:D115"/>
    <mergeCell ref="A116:D116"/>
    <mergeCell ref="A111:D111"/>
    <mergeCell ref="A112:D112"/>
    <mergeCell ref="A107:D107"/>
    <mergeCell ref="A108:D108"/>
    <mergeCell ref="A109:D109"/>
    <mergeCell ref="A110:D110"/>
    <mergeCell ref="A105:D105"/>
    <mergeCell ref="A106:D106"/>
    <mergeCell ref="A100:D100"/>
    <mergeCell ref="A101:D101"/>
    <mergeCell ref="A102:D102"/>
    <mergeCell ref="A103:D103"/>
    <mergeCell ref="A104:D104"/>
    <mergeCell ref="A98:D98"/>
    <mergeCell ref="A99:D99"/>
    <mergeCell ref="A94:D94"/>
    <mergeCell ref="A95:D95"/>
    <mergeCell ref="A96:D96"/>
    <mergeCell ref="A97:D97"/>
    <mergeCell ref="A91:D91"/>
    <mergeCell ref="A92:D92"/>
    <mergeCell ref="A93:D93"/>
    <mergeCell ref="A87:D87"/>
    <mergeCell ref="A88:D88"/>
    <mergeCell ref="A89:D89"/>
    <mergeCell ref="A90:D90"/>
    <mergeCell ref="A84:D84"/>
    <mergeCell ref="A85:D85"/>
    <mergeCell ref="A86:D86"/>
    <mergeCell ref="A80:D80"/>
    <mergeCell ref="A81:D81"/>
    <mergeCell ref="A82:D82"/>
    <mergeCell ref="A83:D83"/>
    <mergeCell ref="A78:D78"/>
    <mergeCell ref="A79:D79"/>
    <mergeCell ref="A74:D74"/>
    <mergeCell ref="A75:D75"/>
    <mergeCell ref="A76:D76"/>
    <mergeCell ref="A77:D77"/>
    <mergeCell ref="A71:D71"/>
    <mergeCell ref="A72:D72"/>
    <mergeCell ref="A73:D73"/>
    <mergeCell ref="A69:D69"/>
    <mergeCell ref="A70:D70"/>
    <mergeCell ref="A65:D65"/>
    <mergeCell ref="A66:D66"/>
    <mergeCell ref="A60:D60"/>
    <mergeCell ref="A61:D61"/>
    <mergeCell ref="A62:D62"/>
    <mergeCell ref="A63:D63"/>
    <mergeCell ref="A64:D64"/>
    <mergeCell ref="A59:D59"/>
    <mergeCell ref="A53:D53"/>
    <mergeCell ref="A54:D54"/>
    <mergeCell ref="A55:D55"/>
    <mergeCell ref="A56:D56"/>
    <mergeCell ref="A51:D51"/>
    <mergeCell ref="A52:D52"/>
    <mergeCell ref="A67:D67"/>
    <mergeCell ref="A68:D68"/>
    <mergeCell ref="A50:D50"/>
    <mergeCell ref="A45:D45"/>
    <mergeCell ref="A46:D46"/>
    <mergeCell ref="A41:D41"/>
    <mergeCell ref="A42:D42"/>
    <mergeCell ref="A43:D43"/>
    <mergeCell ref="A44:D44"/>
    <mergeCell ref="A57:D57"/>
    <mergeCell ref="A58:D58"/>
    <mergeCell ref="A40:D40"/>
    <mergeCell ref="A33:D33"/>
    <mergeCell ref="A34:D34"/>
    <mergeCell ref="A35:D35"/>
    <mergeCell ref="A36:D36"/>
    <mergeCell ref="A20:D20"/>
    <mergeCell ref="A47:D47"/>
    <mergeCell ref="A48:D48"/>
    <mergeCell ref="A49:D49"/>
    <mergeCell ref="A26:D26"/>
    <mergeCell ref="A27:D27"/>
    <mergeCell ref="A28:D28"/>
    <mergeCell ref="A29:D29"/>
    <mergeCell ref="A30:D30"/>
    <mergeCell ref="A23:D23"/>
    <mergeCell ref="A37:D37"/>
    <mergeCell ref="A38:D38"/>
    <mergeCell ref="A39:D39"/>
    <mergeCell ref="A16:D16"/>
    <mergeCell ref="D521:P521"/>
    <mergeCell ref="A506:D506"/>
    <mergeCell ref="A24:D24"/>
    <mergeCell ref="A2:N2"/>
    <mergeCell ref="A3:N3"/>
    <mergeCell ref="A4:N4"/>
    <mergeCell ref="A9:D9"/>
    <mergeCell ref="A11:D11"/>
    <mergeCell ref="A328:D328"/>
    <mergeCell ref="A12:D12"/>
    <mergeCell ref="A7:D7"/>
    <mergeCell ref="A10:D10"/>
    <mergeCell ref="A17:D17"/>
    <mergeCell ref="A21:D21"/>
    <mergeCell ref="A13:D13"/>
    <mergeCell ref="A15:D15"/>
    <mergeCell ref="A18:D18"/>
    <mergeCell ref="A22:D22"/>
    <mergeCell ref="A19:D19"/>
    <mergeCell ref="A14:D14"/>
    <mergeCell ref="A31:D31"/>
    <mergeCell ref="A32:D32"/>
    <mergeCell ref="A25:D25"/>
    <mergeCell ref="D526:P526"/>
    <mergeCell ref="D523:P523"/>
    <mergeCell ref="D513:P514"/>
    <mergeCell ref="D519:P519"/>
    <mergeCell ref="D520:P520"/>
    <mergeCell ref="D515:P516"/>
    <mergeCell ref="D524:P525"/>
    <mergeCell ref="D517:P518"/>
    <mergeCell ref="D522:P522"/>
  </mergeCells>
  <hyperlinks>
    <hyperlink ref="P2" location="Índice!A1" tooltip="Ir a Índice" display="Índice!A1"/>
  </hyperlinks>
  <pageMargins left="0.78740157480314965" right="0.59055118110236227" top="0.86458333333333337" bottom="0.86614173228346458" header="0" footer="0.39370078740157499"/>
  <pageSetup orientation="portrait" r:id="rId1"/>
  <headerFooter alignWithMargins="0">
    <oddHeader>&amp;L&amp;"Arial,Negrita"&amp;12&amp;K000080INEGI. Anuario estadístico y geográfico de Veracruz de Ignacio de la Llave 2014. 
Componente Salud</oddHeader>
    <oddFooter>&amp;R&amp;P/&amp;N</oddFooter>
  </headerFooter>
  <rowBreaks count="11" manualBreakCount="11">
    <brk id="34" max="15" man="1"/>
    <brk id="88" max="15" man="1"/>
    <brk id="114" max="15" man="1"/>
    <brk id="140" max="15" man="1"/>
    <brk id="167" max="15" man="1"/>
    <brk id="193" max="15" man="1"/>
    <brk id="276" max="15" man="1"/>
    <brk id="303" max="15" man="1"/>
    <brk id="331" max="15" man="1"/>
    <brk id="469" max="15" man="1"/>
    <brk id="496"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O211"/>
  <sheetViews>
    <sheetView view="pageLayout" zoomScaleNormal="100" workbookViewId="0">
      <selection activeCell="D4" sqref="D4"/>
    </sheetView>
  </sheetViews>
  <sheetFormatPr baseColWidth="10" defaultColWidth="0" defaultRowHeight="11.25" zeroHeight="1" x14ac:dyDescent="0.2"/>
  <cols>
    <col min="1" max="1" width="2.1640625" style="46" customWidth="1"/>
    <col min="2" max="2" width="2.83203125" style="46" customWidth="1"/>
    <col min="3" max="3" width="1.5" style="46" customWidth="1"/>
    <col min="4" max="4" width="24.83203125" style="46" customWidth="1"/>
    <col min="5" max="5" width="34" style="46" customWidth="1"/>
    <col min="6" max="6" width="25.6640625" style="46" customWidth="1"/>
    <col min="7" max="7" width="21.83203125" style="46" customWidth="1"/>
    <col min="8" max="8" width="2.33203125" style="46" customWidth="1"/>
    <col min="9" max="16384" width="0" style="46" hidden="1"/>
  </cols>
  <sheetData>
    <row r="1" spans="1:13" ht="11.25" customHeight="1" x14ac:dyDescent="0.2"/>
    <row r="2" spans="1:13" ht="12.75" x14ac:dyDescent="0.2">
      <c r="A2" s="327" t="s">
        <v>864</v>
      </c>
      <c r="B2" s="327"/>
      <c r="C2" s="327"/>
      <c r="D2" s="327"/>
      <c r="E2" s="327"/>
      <c r="F2" s="327"/>
      <c r="G2" s="331" t="s">
        <v>648</v>
      </c>
      <c r="H2" s="331"/>
      <c r="I2" s="46" t="s">
        <v>153</v>
      </c>
    </row>
    <row r="3" spans="1:13" ht="12.75" x14ac:dyDescent="0.2">
      <c r="A3" s="327" t="s">
        <v>863</v>
      </c>
      <c r="B3" s="327"/>
      <c r="C3" s="327"/>
      <c r="D3" s="327"/>
      <c r="E3" s="327"/>
      <c r="F3" s="327"/>
      <c r="G3" s="77"/>
      <c r="H3" s="51"/>
    </row>
    <row r="4" spans="1:13" x14ac:dyDescent="0.2">
      <c r="A4" s="52"/>
      <c r="B4" s="52"/>
      <c r="C4" s="52"/>
      <c r="D4" s="52"/>
      <c r="E4" s="52"/>
      <c r="F4" s="52"/>
      <c r="G4" s="54"/>
      <c r="H4" s="54"/>
    </row>
    <row r="5" spans="1:13" ht="1.5" customHeight="1" x14ac:dyDescent="0.2"/>
    <row r="6" spans="1:13" ht="11.25" customHeight="1" x14ac:dyDescent="0.2">
      <c r="A6" s="330" t="s">
        <v>150</v>
      </c>
      <c r="B6" s="354"/>
      <c r="C6" s="354"/>
      <c r="D6" s="354"/>
      <c r="E6" s="56" t="s">
        <v>647</v>
      </c>
      <c r="F6" s="58"/>
      <c r="G6" s="56" t="s">
        <v>865</v>
      </c>
      <c r="H6" s="313"/>
    </row>
    <row r="7" spans="1:13" ht="1.5" customHeight="1" x14ac:dyDescent="0.2">
      <c r="A7" s="54"/>
      <c r="B7" s="54"/>
      <c r="C7" s="54"/>
      <c r="D7" s="54"/>
      <c r="E7" s="54"/>
      <c r="F7" s="54"/>
      <c r="G7" s="54"/>
      <c r="H7" s="54"/>
    </row>
    <row r="8" spans="1:13" ht="11.25" customHeight="1" x14ac:dyDescent="0.2">
      <c r="A8" s="62"/>
      <c r="B8" s="62"/>
      <c r="C8" s="62"/>
      <c r="D8" s="62"/>
      <c r="E8" s="62"/>
      <c r="F8" s="62"/>
      <c r="G8" s="62"/>
      <c r="H8" s="62"/>
    </row>
    <row r="9" spans="1:13" ht="12" customHeight="1" x14ac:dyDescent="0.2">
      <c r="A9" s="332" t="s">
        <v>141</v>
      </c>
      <c r="B9" s="333"/>
      <c r="C9" s="333"/>
      <c r="D9" s="333"/>
      <c r="E9" s="65">
        <f>SUM(E10:E202)</f>
        <v>1577</v>
      </c>
      <c r="F9" s="66"/>
      <c r="G9" s="65">
        <f>SUM(G10:G202)</f>
        <v>3395</v>
      </c>
      <c r="H9" s="71"/>
      <c r="K9" s="65"/>
      <c r="L9" s="67"/>
      <c r="M9" s="65"/>
    </row>
    <row r="10" spans="1:13" ht="23.25" customHeight="1" x14ac:dyDescent="0.2">
      <c r="A10" s="348" t="s">
        <v>407</v>
      </c>
      <c r="B10" s="348"/>
      <c r="C10" s="348"/>
      <c r="D10" s="348"/>
      <c r="E10" s="67">
        <v>4</v>
      </c>
      <c r="F10" s="67"/>
      <c r="G10" s="67">
        <v>19</v>
      </c>
      <c r="H10" s="71"/>
      <c r="K10" s="67"/>
      <c r="L10" s="67"/>
      <c r="M10" s="67"/>
    </row>
    <row r="11" spans="1:13" x14ac:dyDescent="0.2">
      <c r="A11" s="348" t="s">
        <v>409</v>
      </c>
      <c r="B11" s="348"/>
      <c r="C11" s="348"/>
      <c r="D11" s="348"/>
      <c r="E11" s="297">
        <v>9</v>
      </c>
      <c r="F11" s="297"/>
      <c r="G11" s="297">
        <v>12</v>
      </c>
      <c r="H11" s="71"/>
      <c r="K11" s="67"/>
      <c r="L11" s="67"/>
      <c r="M11" s="67"/>
    </row>
    <row r="12" spans="1:13" x14ac:dyDescent="0.2">
      <c r="A12" s="348" t="s">
        <v>410</v>
      </c>
      <c r="B12" s="348"/>
      <c r="C12" s="348"/>
      <c r="D12" s="348"/>
      <c r="E12" s="297">
        <v>1</v>
      </c>
      <c r="F12" s="297"/>
      <c r="G12" s="297">
        <v>17</v>
      </c>
      <c r="H12" s="71"/>
      <c r="K12" s="67"/>
      <c r="L12" s="67"/>
      <c r="M12" s="67"/>
    </row>
    <row r="13" spans="1:13" x14ac:dyDescent="0.2">
      <c r="A13" s="348" t="s">
        <v>411</v>
      </c>
      <c r="B13" s="348"/>
      <c r="C13" s="348"/>
      <c r="D13" s="348"/>
      <c r="E13" s="297">
        <v>9</v>
      </c>
      <c r="F13" s="297"/>
      <c r="G13" s="297">
        <v>14</v>
      </c>
      <c r="H13" s="71"/>
      <c r="K13" s="67"/>
      <c r="L13" s="67"/>
      <c r="M13" s="67"/>
    </row>
    <row r="14" spans="1:13" x14ac:dyDescent="0.2">
      <c r="A14" s="348" t="s">
        <v>412</v>
      </c>
      <c r="B14" s="348"/>
      <c r="C14" s="348"/>
      <c r="D14" s="348"/>
      <c r="E14" s="297">
        <v>7</v>
      </c>
      <c r="F14" s="297"/>
      <c r="G14" s="297">
        <v>19</v>
      </c>
      <c r="H14" s="71"/>
      <c r="K14" s="67"/>
      <c r="L14" s="67"/>
      <c r="M14" s="67"/>
    </row>
    <row r="15" spans="1:13" x14ac:dyDescent="0.2">
      <c r="A15" s="348" t="s">
        <v>413</v>
      </c>
      <c r="B15" s="348"/>
      <c r="C15" s="348"/>
      <c r="D15" s="348"/>
      <c r="E15" s="312">
        <v>3</v>
      </c>
      <c r="F15" s="297"/>
      <c r="G15" s="297">
        <v>8</v>
      </c>
      <c r="H15" s="71"/>
      <c r="K15" s="162"/>
      <c r="L15" s="67"/>
      <c r="M15" s="67"/>
    </row>
    <row r="16" spans="1:13" x14ac:dyDescent="0.2">
      <c r="A16" s="348" t="s">
        <v>414</v>
      </c>
      <c r="B16" s="348"/>
      <c r="C16" s="348"/>
      <c r="D16" s="348"/>
      <c r="E16" s="297">
        <v>7</v>
      </c>
      <c r="F16" s="297"/>
      <c r="G16" s="297">
        <v>51</v>
      </c>
      <c r="H16" s="71"/>
      <c r="K16" s="67"/>
      <c r="L16" s="67"/>
      <c r="M16" s="67"/>
    </row>
    <row r="17" spans="1:13" x14ac:dyDescent="0.2">
      <c r="A17" s="348" t="s">
        <v>415</v>
      </c>
      <c r="B17" s="348"/>
      <c r="C17" s="348"/>
      <c r="D17" s="348"/>
      <c r="E17" s="297">
        <v>10</v>
      </c>
      <c r="F17" s="297"/>
      <c r="G17" s="297">
        <v>12</v>
      </c>
      <c r="H17" s="71"/>
      <c r="K17" s="67"/>
      <c r="L17" s="67"/>
      <c r="M17" s="67"/>
    </row>
    <row r="18" spans="1:13" ht="22.5" customHeight="1" x14ac:dyDescent="0.2">
      <c r="A18" s="347" t="s">
        <v>416</v>
      </c>
      <c r="B18" s="348"/>
      <c r="C18" s="348"/>
      <c r="D18" s="348"/>
      <c r="E18" s="297">
        <v>1</v>
      </c>
      <c r="F18" s="297"/>
      <c r="G18" s="297">
        <v>18</v>
      </c>
      <c r="H18" s="71"/>
      <c r="K18" s="67"/>
      <c r="L18" s="67"/>
      <c r="M18" s="67"/>
    </row>
    <row r="19" spans="1:13" x14ac:dyDescent="0.2">
      <c r="A19" s="348" t="s">
        <v>417</v>
      </c>
      <c r="B19" s="348"/>
      <c r="C19" s="348"/>
      <c r="D19" s="348"/>
      <c r="E19" s="297">
        <v>6</v>
      </c>
      <c r="F19" s="297"/>
      <c r="G19" s="297">
        <v>23</v>
      </c>
      <c r="H19" s="71"/>
      <c r="K19" s="67"/>
      <c r="L19" s="67"/>
      <c r="M19" s="67"/>
    </row>
    <row r="20" spans="1:13" x14ac:dyDescent="0.2">
      <c r="A20" s="348" t="s">
        <v>418</v>
      </c>
      <c r="B20" s="348"/>
      <c r="C20" s="348"/>
      <c r="D20" s="348"/>
      <c r="E20" s="297">
        <v>10</v>
      </c>
      <c r="F20" s="297"/>
      <c r="G20" s="297">
        <v>31</v>
      </c>
      <c r="H20" s="71"/>
      <c r="K20" s="67"/>
      <c r="L20" s="67"/>
      <c r="M20" s="67"/>
    </row>
    <row r="21" spans="1:13" x14ac:dyDescent="0.2">
      <c r="A21" s="348" t="s">
        <v>419</v>
      </c>
      <c r="B21" s="348"/>
      <c r="C21" s="348"/>
      <c r="D21" s="348"/>
      <c r="E21" s="297">
        <v>5</v>
      </c>
      <c r="F21" s="297"/>
      <c r="G21" s="297">
        <v>23</v>
      </c>
      <c r="H21" s="71"/>
      <c r="K21" s="67"/>
      <c r="L21" s="67"/>
      <c r="M21" s="67"/>
    </row>
    <row r="22" spans="1:13" x14ac:dyDescent="0.2">
      <c r="A22" s="348" t="s">
        <v>420</v>
      </c>
      <c r="B22" s="348"/>
      <c r="C22" s="348"/>
      <c r="D22" s="348"/>
      <c r="E22" s="297">
        <v>11</v>
      </c>
      <c r="F22" s="297"/>
      <c r="G22" s="297">
        <v>20</v>
      </c>
      <c r="H22" s="71"/>
      <c r="K22" s="67"/>
      <c r="L22" s="67"/>
      <c r="M22" s="67"/>
    </row>
    <row r="23" spans="1:13" x14ac:dyDescent="0.2">
      <c r="A23" s="348" t="s">
        <v>421</v>
      </c>
      <c r="B23" s="348"/>
      <c r="C23" s="348"/>
      <c r="D23" s="348"/>
      <c r="E23" s="297">
        <v>6</v>
      </c>
      <c r="F23" s="297"/>
      <c r="G23" s="297">
        <v>18</v>
      </c>
      <c r="H23" s="71"/>
      <c r="K23" s="67"/>
      <c r="L23" s="67"/>
      <c r="M23" s="67"/>
    </row>
    <row r="24" spans="1:13" x14ac:dyDescent="0.2">
      <c r="A24" s="348" t="s">
        <v>422</v>
      </c>
      <c r="B24" s="348"/>
      <c r="C24" s="348"/>
      <c r="D24" s="348"/>
      <c r="E24" s="297">
        <v>1</v>
      </c>
      <c r="F24" s="297"/>
      <c r="G24" s="297">
        <v>3</v>
      </c>
      <c r="H24" s="71"/>
      <c r="K24" s="67"/>
      <c r="L24" s="67"/>
      <c r="M24" s="67"/>
    </row>
    <row r="25" spans="1:13" x14ac:dyDescent="0.2">
      <c r="A25" s="348" t="s">
        <v>424</v>
      </c>
      <c r="B25" s="348"/>
      <c r="C25" s="348"/>
      <c r="D25" s="348"/>
      <c r="E25" s="297">
        <v>8</v>
      </c>
      <c r="F25" s="297"/>
      <c r="G25" s="297">
        <v>13</v>
      </c>
      <c r="H25" s="71"/>
      <c r="K25" s="67"/>
      <c r="L25" s="67"/>
      <c r="M25" s="67"/>
    </row>
    <row r="26" spans="1:13" x14ac:dyDescent="0.2">
      <c r="A26" s="348" t="s">
        <v>425</v>
      </c>
      <c r="B26" s="348"/>
      <c r="C26" s="348"/>
      <c r="D26" s="348"/>
      <c r="E26" s="297">
        <v>16</v>
      </c>
      <c r="F26" s="297"/>
      <c r="G26" s="297">
        <v>21</v>
      </c>
      <c r="H26" s="71"/>
      <c r="K26" s="67"/>
      <c r="L26" s="67"/>
      <c r="M26" s="67"/>
    </row>
    <row r="27" spans="1:13" x14ac:dyDescent="0.2">
      <c r="A27" s="348" t="s">
        <v>426</v>
      </c>
      <c r="B27" s="348"/>
      <c r="C27" s="348"/>
      <c r="D27" s="348"/>
      <c r="E27" s="297">
        <v>7</v>
      </c>
      <c r="F27" s="297"/>
      <c r="G27" s="297">
        <v>16</v>
      </c>
      <c r="H27" s="71"/>
      <c r="K27" s="67"/>
      <c r="L27" s="67"/>
      <c r="M27" s="67"/>
    </row>
    <row r="28" spans="1:13" x14ac:dyDescent="0.2">
      <c r="A28" s="348" t="s">
        <v>427</v>
      </c>
      <c r="B28" s="348"/>
      <c r="C28" s="348"/>
      <c r="D28" s="348"/>
      <c r="E28" s="297">
        <v>2</v>
      </c>
      <c r="F28" s="297"/>
      <c r="G28" s="297">
        <v>11</v>
      </c>
      <c r="H28" s="71"/>
      <c r="K28" s="67"/>
      <c r="L28" s="67"/>
      <c r="M28" s="67"/>
    </row>
    <row r="29" spans="1:13" x14ac:dyDescent="0.2">
      <c r="A29" s="348" t="s">
        <v>428</v>
      </c>
      <c r="B29" s="348"/>
      <c r="C29" s="348"/>
      <c r="D29" s="348"/>
      <c r="E29" s="297">
        <v>45</v>
      </c>
      <c r="F29" s="297"/>
      <c r="G29" s="297">
        <v>62</v>
      </c>
      <c r="H29" s="71"/>
      <c r="K29" s="67"/>
      <c r="L29" s="67"/>
      <c r="M29" s="67"/>
    </row>
    <row r="30" spans="1:13" x14ac:dyDescent="0.2">
      <c r="A30" s="348" t="s">
        <v>429</v>
      </c>
      <c r="B30" s="348"/>
      <c r="C30" s="348"/>
      <c r="D30" s="348"/>
      <c r="E30" s="297">
        <v>8</v>
      </c>
      <c r="F30" s="297"/>
      <c r="G30" s="297">
        <v>14</v>
      </c>
      <c r="H30" s="71"/>
      <c r="K30" s="67"/>
      <c r="L30" s="67"/>
      <c r="M30" s="67"/>
    </row>
    <row r="31" spans="1:13" x14ac:dyDescent="0.2">
      <c r="A31" s="348" t="s">
        <v>430</v>
      </c>
      <c r="B31" s="348"/>
      <c r="C31" s="348"/>
      <c r="D31" s="348"/>
      <c r="E31" s="297">
        <v>0</v>
      </c>
      <c r="F31" s="297"/>
      <c r="G31" s="297">
        <v>3</v>
      </c>
      <c r="H31" s="71"/>
      <c r="K31" s="67"/>
      <c r="L31" s="67"/>
      <c r="M31" s="67"/>
    </row>
    <row r="32" spans="1:13" x14ac:dyDescent="0.2">
      <c r="A32" s="348" t="s">
        <v>431</v>
      </c>
      <c r="B32" s="348"/>
      <c r="C32" s="348"/>
      <c r="D32" s="348"/>
      <c r="E32" s="297">
        <v>11</v>
      </c>
      <c r="F32" s="297"/>
      <c r="G32" s="297">
        <v>17</v>
      </c>
      <c r="H32" s="71"/>
      <c r="K32" s="67"/>
      <c r="L32" s="67"/>
      <c r="M32" s="67"/>
    </row>
    <row r="33" spans="1:13" x14ac:dyDescent="0.2">
      <c r="A33" s="348" t="s">
        <v>433</v>
      </c>
      <c r="B33" s="348"/>
      <c r="C33" s="348"/>
      <c r="D33" s="348"/>
      <c r="E33" s="297">
        <v>15</v>
      </c>
      <c r="F33" s="297"/>
      <c r="G33" s="297">
        <v>16</v>
      </c>
      <c r="H33" s="71"/>
      <c r="K33" s="67"/>
      <c r="L33" s="67"/>
      <c r="M33" s="67"/>
    </row>
    <row r="34" spans="1:13" x14ac:dyDescent="0.2">
      <c r="A34" s="348" t="s">
        <v>434</v>
      </c>
      <c r="B34" s="348"/>
      <c r="C34" s="348"/>
      <c r="D34" s="348"/>
      <c r="E34" s="297">
        <v>3</v>
      </c>
      <c r="F34" s="297"/>
      <c r="G34" s="297">
        <v>5</v>
      </c>
      <c r="H34" s="71"/>
      <c r="K34" s="67"/>
      <c r="L34" s="67"/>
      <c r="M34" s="67"/>
    </row>
    <row r="35" spans="1:13" x14ac:dyDescent="0.2">
      <c r="A35" s="348" t="s">
        <v>435</v>
      </c>
      <c r="B35" s="348"/>
      <c r="C35" s="348"/>
      <c r="D35" s="348"/>
      <c r="E35" s="297">
        <v>0</v>
      </c>
      <c r="F35" s="297"/>
      <c r="G35" s="297">
        <v>2</v>
      </c>
      <c r="H35" s="71"/>
      <c r="K35" s="67"/>
      <c r="L35" s="67"/>
      <c r="M35" s="67"/>
    </row>
    <row r="36" spans="1:13" x14ac:dyDescent="0.2">
      <c r="A36" s="348" t="s">
        <v>436</v>
      </c>
      <c r="B36" s="348"/>
      <c r="C36" s="348"/>
      <c r="D36" s="348"/>
      <c r="E36" s="297">
        <v>4</v>
      </c>
      <c r="F36" s="297"/>
      <c r="G36" s="297">
        <v>10</v>
      </c>
      <c r="H36" s="71"/>
      <c r="K36" s="67"/>
      <c r="L36" s="67"/>
      <c r="M36" s="67"/>
    </row>
    <row r="37" spans="1:13" x14ac:dyDescent="0.2">
      <c r="A37" s="348" t="s">
        <v>437</v>
      </c>
      <c r="B37" s="348"/>
      <c r="C37" s="348"/>
      <c r="D37" s="348"/>
      <c r="E37" s="297">
        <v>33</v>
      </c>
      <c r="F37" s="297"/>
      <c r="G37" s="297">
        <v>34</v>
      </c>
      <c r="H37" s="71"/>
      <c r="K37" s="67"/>
      <c r="L37" s="67"/>
      <c r="M37" s="67"/>
    </row>
    <row r="38" spans="1:13" x14ac:dyDescent="0.2">
      <c r="A38" s="348" t="s">
        <v>438</v>
      </c>
      <c r="B38" s="348"/>
      <c r="C38" s="348"/>
      <c r="D38" s="348"/>
      <c r="E38" s="297">
        <v>9</v>
      </c>
      <c r="F38" s="297"/>
      <c r="G38" s="297">
        <v>14</v>
      </c>
      <c r="H38" s="71"/>
      <c r="K38" s="67"/>
      <c r="L38" s="67"/>
      <c r="M38" s="67"/>
    </row>
    <row r="39" spans="1:13" x14ac:dyDescent="0.2">
      <c r="A39" s="348" t="s">
        <v>439</v>
      </c>
      <c r="B39" s="348"/>
      <c r="C39" s="348"/>
      <c r="D39" s="348"/>
      <c r="E39" s="297">
        <v>3</v>
      </c>
      <c r="F39" s="297"/>
      <c r="G39" s="297">
        <v>18</v>
      </c>
      <c r="H39" s="71"/>
      <c r="K39" s="67"/>
      <c r="L39" s="67"/>
      <c r="M39" s="67"/>
    </row>
    <row r="40" spans="1:13" x14ac:dyDescent="0.2">
      <c r="A40" s="348" t="s">
        <v>440</v>
      </c>
      <c r="B40" s="348"/>
      <c r="C40" s="348"/>
      <c r="D40" s="348"/>
      <c r="E40" s="297">
        <v>10</v>
      </c>
      <c r="F40" s="297"/>
      <c r="G40" s="297">
        <v>24</v>
      </c>
      <c r="H40" s="71"/>
      <c r="K40" s="67"/>
      <c r="L40" s="67"/>
      <c r="M40" s="67"/>
    </row>
    <row r="41" spans="1:13" x14ac:dyDescent="0.2">
      <c r="A41" s="348" t="s">
        <v>441</v>
      </c>
      <c r="B41" s="348"/>
      <c r="C41" s="348"/>
      <c r="D41" s="348"/>
      <c r="E41" s="297">
        <v>3</v>
      </c>
      <c r="F41" s="297"/>
      <c r="G41" s="297">
        <v>11</v>
      </c>
      <c r="H41" s="71"/>
      <c r="K41" s="67"/>
      <c r="L41" s="67"/>
      <c r="M41" s="67"/>
    </row>
    <row r="42" spans="1:13" x14ac:dyDescent="0.2">
      <c r="A42" s="348" t="s">
        <v>442</v>
      </c>
      <c r="B42" s="348"/>
      <c r="C42" s="348"/>
      <c r="D42" s="348"/>
      <c r="E42" s="297">
        <v>5</v>
      </c>
      <c r="F42" s="297"/>
      <c r="G42" s="297">
        <v>13</v>
      </c>
      <c r="H42" s="71"/>
      <c r="K42" s="67"/>
      <c r="L42" s="67"/>
      <c r="M42" s="67"/>
    </row>
    <row r="43" spans="1:13" x14ac:dyDescent="0.2">
      <c r="A43" s="348" t="s">
        <v>670</v>
      </c>
      <c r="B43" s="348"/>
      <c r="C43" s="348"/>
      <c r="D43" s="348"/>
      <c r="E43" s="297">
        <v>8</v>
      </c>
      <c r="F43" s="297"/>
      <c r="G43" s="297">
        <v>3</v>
      </c>
      <c r="H43" s="71"/>
      <c r="K43" s="67"/>
      <c r="L43" s="67"/>
      <c r="M43" s="67"/>
    </row>
    <row r="44" spans="1:13" x14ac:dyDescent="0.2">
      <c r="A44" s="348" t="s">
        <v>444</v>
      </c>
      <c r="B44" s="348"/>
      <c r="C44" s="348"/>
      <c r="D44" s="348"/>
      <c r="E44" s="297">
        <v>5</v>
      </c>
      <c r="F44" s="297"/>
      <c r="G44" s="297">
        <v>21</v>
      </c>
      <c r="H44" s="71"/>
      <c r="K44" s="67"/>
      <c r="L44" s="67"/>
      <c r="M44" s="67"/>
    </row>
    <row r="45" spans="1:13" x14ac:dyDescent="0.2">
      <c r="A45" s="348" t="s">
        <v>445</v>
      </c>
      <c r="B45" s="348"/>
      <c r="C45" s="348"/>
      <c r="D45" s="348"/>
      <c r="E45" s="297">
        <v>0</v>
      </c>
      <c r="F45" s="297"/>
      <c r="G45" s="297">
        <v>25</v>
      </c>
      <c r="H45" s="71"/>
      <c r="K45" s="67"/>
      <c r="L45" s="67"/>
      <c r="M45" s="67"/>
    </row>
    <row r="46" spans="1:13" x14ac:dyDescent="0.2">
      <c r="A46" s="348" t="s">
        <v>446</v>
      </c>
      <c r="B46" s="348"/>
      <c r="C46" s="348"/>
      <c r="D46" s="348"/>
      <c r="E46" s="297">
        <v>35</v>
      </c>
      <c r="F46" s="297"/>
      <c r="G46" s="297">
        <v>77</v>
      </c>
      <c r="H46" s="71"/>
      <c r="K46" s="67"/>
      <c r="L46" s="67"/>
      <c r="M46" s="67"/>
    </row>
    <row r="47" spans="1:13" x14ac:dyDescent="0.2">
      <c r="A47" s="348" t="s">
        <v>447</v>
      </c>
      <c r="B47" s="348"/>
      <c r="C47" s="348"/>
      <c r="D47" s="348"/>
      <c r="E47" s="297">
        <v>3</v>
      </c>
      <c r="F47" s="297"/>
      <c r="G47" s="297">
        <v>3</v>
      </c>
      <c r="H47" s="71"/>
      <c r="K47" s="67"/>
      <c r="L47" s="67"/>
      <c r="M47" s="67"/>
    </row>
    <row r="48" spans="1:13" x14ac:dyDescent="0.2">
      <c r="A48" s="348" t="s">
        <v>448</v>
      </c>
      <c r="B48" s="348"/>
      <c r="C48" s="348"/>
      <c r="D48" s="348"/>
      <c r="E48" s="297">
        <v>0</v>
      </c>
      <c r="F48" s="297"/>
      <c r="G48" s="297">
        <v>10</v>
      </c>
      <c r="H48" s="71"/>
      <c r="K48" s="67"/>
      <c r="L48" s="67"/>
      <c r="M48" s="67"/>
    </row>
    <row r="49" spans="1:13" x14ac:dyDescent="0.2">
      <c r="A49" s="348" t="s">
        <v>449</v>
      </c>
      <c r="B49" s="348"/>
      <c r="C49" s="348"/>
      <c r="D49" s="348"/>
      <c r="E49" s="297">
        <v>2</v>
      </c>
      <c r="F49" s="297"/>
      <c r="G49" s="297">
        <v>5</v>
      </c>
      <c r="H49" s="71"/>
      <c r="K49" s="67"/>
      <c r="L49" s="67"/>
      <c r="M49" s="67"/>
    </row>
    <row r="50" spans="1:13" x14ac:dyDescent="0.2">
      <c r="A50" s="348" t="s">
        <v>450</v>
      </c>
      <c r="B50" s="348"/>
      <c r="C50" s="348"/>
      <c r="D50" s="348"/>
      <c r="E50" s="297">
        <v>2</v>
      </c>
      <c r="F50" s="297"/>
      <c r="G50" s="297">
        <v>16</v>
      </c>
      <c r="H50" s="71"/>
      <c r="K50" s="67"/>
      <c r="L50" s="67"/>
      <c r="M50" s="67"/>
    </row>
    <row r="51" spans="1:13" x14ac:dyDescent="0.2">
      <c r="A51" s="348" t="s">
        <v>451</v>
      </c>
      <c r="B51" s="348"/>
      <c r="C51" s="348"/>
      <c r="D51" s="348"/>
      <c r="E51" s="297">
        <v>0</v>
      </c>
      <c r="F51" s="297"/>
      <c r="G51" s="297">
        <v>3</v>
      </c>
      <c r="H51" s="71"/>
      <c r="K51" s="67"/>
      <c r="L51" s="67"/>
      <c r="M51" s="67"/>
    </row>
    <row r="52" spans="1:13" x14ac:dyDescent="0.2">
      <c r="A52" s="348" t="s">
        <v>452</v>
      </c>
      <c r="B52" s="348"/>
      <c r="C52" s="348"/>
      <c r="D52" s="348"/>
      <c r="E52" s="297">
        <v>1</v>
      </c>
      <c r="F52" s="297"/>
      <c r="G52" s="297">
        <v>13</v>
      </c>
      <c r="H52" s="71"/>
      <c r="K52" s="67"/>
      <c r="L52" s="67"/>
      <c r="M52" s="67"/>
    </row>
    <row r="53" spans="1:13" x14ac:dyDescent="0.2">
      <c r="A53" s="348" t="s">
        <v>453</v>
      </c>
      <c r="B53" s="348"/>
      <c r="C53" s="348"/>
      <c r="D53" s="348"/>
      <c r="E53" s="297">
        <v>2</v>
      </c>
      <c r="F53" s="297"/>
      <c r="G53" s="297">
        <v>11</v>
      </c>
      <c r="H53" s="71"/>
      <c r="K53" s="67"/>
      <c r="L53" s="67"/>
      <c r="M53" s="67"/>
    </row>
    <row r="54" spans="1:13" x14ac:dyDescent="0.2">
      <c r="A54" s="348" t="s">
        <v>455</v>
      </c>
      <c r="B54" s="348"/>
      <c r="C54" s="348"/>
      <c r="D54" s="348"/>
      <c r="E54" s="297">
        <v>3</v>
      </c>
      <c r="F54" s="297"/>
      <c r="G54" s="297">
        <v>12</v>
      </c>
      <c r="H54" s="71"/>
      <c r="K54" s="67"/>
      <c r="L54" s="67"/>
      <c r="M54" s="67"/>
    </row>
    <row r="55" spans="1:13" x14ac:dyDescent="0.2">
      <c r="A55" s="348" t="s">
        <v>456</v>
      </c>
      <c r="B55" s="348"/>
      <c r="C55" s="348"/>
      <c r="D55" s="348"/>
      <c r="E55" s="297">
        <v>0</v>
      </c>
      <c r="F55" s="297"/>
      <c r="G55" s="297">
        <v>3</v>
      </c>
      <c r="H55" s="71"/>
      <c r="K55" s="67"/>
      <c r="L55" s="67"/>
      <c r="M55" s="67"/>
    </row>
    <row r="56" spans="1:13" x14ac:dyDescent="0.2">
      <c r="A56" s="348" t="s">
        <v>457</v>
      </c>
      <c r="B56" s="348"/>
      <c r="C56" s="348"/>
      <c r="D56" s="348"/>
      <c r="E56" s="297">
        <v>0</v>
      </c>
      <c r="F56" s="297"/>
      <c r="G56" s="297">
        <v>11</v>
      </c>
      <c r="H56" s="71"/>
      <c r="K56" s="67"/>
      <c r="L56" s="67"/>
      <c r="M56" s="67"/>
    </row>
    <row r="57" spans="1:13" x14ac:dyDescent="0.2">
      <c r="A57" s="348" t="s">
        <v>458</v>
      </c>
      <c r="B57" s="348"/>
      <c r="C57" s="348"/>
      <c r="D57" s="348"/>
      <c r="E57" s="297">
        <v>1</v>
      </c>
      <c r="F57" s="297"/>
      <c r="G57" s="297">
        <v>1</v>
      </c>
      <c r="H57" s="71"/>
      <c r="K57" s="67"/>
      <c r="L57" s="67"/>
      <c r="M57" s="67"/>
    </row>
    <row r="58" spans="1:13" x14ac:dyDescent="0.2">
      <c r="A58" s="348" t="s">
        <v>459</v>
      </c>
      <c r="B58" s="348"/>
      <c r="C58" s="348"/>
      <c r="D58" s="348"/>
      <c r="E58" s="297">
        <v>0</v>
      </c>
      <c r="F58" s="297"/>
      <c r="G58" s="297">
        <v>7</v>
      </c>
      <c r="H58" s="71"/>
      <c r="K58" s="67"/>
      <c r="L58" s="67"/>
      <c r="M58" s="67"/>
    </row>
    <row r="59" spans="1:13" x14ac:dyDescent="0.2">
      <c r="A59" s="348" t="s">
        <v>460</v>
      </c>
      <c r="B59" s="348"/>
      <c r="C59" s="348"/>
      <c r="D59" s="348"/>
      <c r="E59" s="297">
        <v>21</v>
      </c>
      <c r="F59" s="297"/>
      <c r="G59" s="297">
        <v>24</v>
      </c>
      <c r="H59" s="71"/>
      <c r="K59" s="67"/>
      <c r="L59" s="67"/>
      <c r="M59" s="67"/>
    </row>
    <row r="60" spans="1:13" x14ac:dyDescent="0.2">
      <c r="A60" s="348" t="s">
        <v>461</v>
      </c>
      <c r="B60" s="348"/>
      <c r="C60" s="348"/>
      <c r="D60" s="348"/>
      <c r="E60" s="297">
        <v>9</v>
      </c>
      <c r="F60" s="297"/>
      <c r="G60" s="297">
        <v>10</v>
      </c>
      <c r="H60" s="71"/>
      <c r="K60" s="67"/>
      <c r="L60" s="67"/>
      <c r="M60" s="67"/>
    </row>
    <row r="61" spans="1:13" x14ac:dyDescent="0.2">
      <c r="A61" s="348" t="s">
        <v>462</v>
      </c>
      <c r="B61" s="348"/>
      <c r="C61" s="348"/>
      <c r="D61" s="348"/>
      <c r="E61" s="297">
        <v>6</v>
      </c>
      <c r="F61" s="297"/>
      <c r="G61" s="297">
        <v>21</v>
      </c>
      <c r="H61" s="71"/>
      <c r="K61" s="67"/>
      <c r="L61" s="67"/>
      <c r="M61" s="67"/>
    </row>
    <row r="62" spans="1:13" x14ac:dyDescent="0.2">
      <c r="A62" s="348" t="s">
        <v>463</v>
      </c>
      <c r="B62" s="348"/>
      <c r="C62" s="348"/>
      <c r="D62" s="348"/>
      <c r="E62" s="297">
        <v>0</v>
      </c>
      <c r="F62" s="297"/>
      <c r="G62" s="297">
        <v>15</v>
      </c>
      <c r="H62" s="71"/>
      <c r="K62" s="67"/>
      <c r="L62" s="67"/>
      <c r="M62" s="67"/>
    </row>
    <row r="63" spans="1:13" x14ac:dyDescent="0.2">
      <c r="A63" s="348" t="s">
        <v>464</v>
      </c>
      <c r="B63" s="348"/>
      <c r="C63" s="348"/>
      <c r="D63" s="348"/>
      <c r="E63" s="297">
        <v>16</v>
      </c>
      <c r="F63" s="297"/>
      <c r="G63" s="297">
        <v>17</v>
      </c>
      <c r="H63" s="71"/>
      <c r="K63" s="67"/>
      <c r="L63" s="67"/>
      <c r="M63" s="67"/>
    </row>
    <row r="64" spans="1:13" x14ac:dyDescent="0.2">
      <c r="A64" s="348" t="s">
        <v>465</v>
      </c>
      <c r="B64" s="348"/>
      <c r="C64" s="348"/>
      <c r="D64" s="348"/>
      <c r="E64" s="297">
        <v>2</v>
      </c>
      <c r="F64" s="297"/>
      <c r="G64" s="297">
        <v>20</v>
      </c>
      <c r="H64" s="71"/>
      <c r="K64" s="67"/>
      <c r="L64" s="67"/>
      <c r="M64" s="67"/>
    </row>
    <row r="65" spans="1:13" x14ac:dyDescent="0.2">
      <c r="A65" s="348" t="s">
        <v>466</v>
      </c>
      <c r="B65" s="348"/>
      <c r="C65" s="348"/>
      <c r="D65" s="348"/>
      <c r="E65" s="297">
        <v>18</v>
      </c>
      <c r="F65" s="297"/>
      <c r="G65" s="297">
        <v>40</v>
      </c>
      <c r="H65" s="71"/>
      <c r="K65" s="67"/>
      <c r="L65" s="67"/>
      <c r="M65" s="67"/>
    </row>
    <row r="66" spans="1:13" x14ac:dyDescent="0.2">
      <c r="A66" s="348" t="s">
        <v>467</v>
      </c>
      <c r="B66" s="348"/>
      <c r="C66" s="348"/>
      <c r="D66" s="348"/>
      <c r="E66" s="297">
        <v>3</v>
      </c>
      <c r="F66" s="297"/>
      <c r="G66" s="297">
        <v>10</v>
      </c>
      <c r="H66" s="71"/>
      <c r="K66" s="67"/>
      <c r="L66" s="67"/>
      <c r="M66" s="67"/>
    </row>
    <row r="67" spans="1:13" x14ac:dyDescent="0.2">
      <c r="A67" s="348" t="s">
        <v>468</v>
      </c>
      <c r="B67" s="348"/>
      <c r="C67" s="348"/>
      <c r="D67" s="348"/>
      <c r="E67" s="297">
        <v>1</v>
      </c>
      <c r="F67" s="297"/>
      <c r="G67" s="297">
        <v>3</v>
      </c>
      <c r="H67" s="71"/>
      <c r="K67" s="67"/>
      <c r="L67" s="67"/>
      <c r="M67" s="67"/>
    </row>
    <row r="68" spans="1:13" x14ac:dyDescent="0.2">
      <c r="A68" s="348" t="s">
        <v>469</v>
      </c>
      <c r="B68" s="348"/>
      <c r="C68" s="348"/>
      <c r="D68" s="348"/>
      <c r="E68" s="297">
        <v>3</v>
      </c>
      <c r="F68" s="297"/>
      <c r="G68" s="297">
        <v>10</v>
      </c>
      <c r="H68" s="71"/>
      <c r="K68" s="67"/>
      <c r="L68" s="67"/>
      <c r="M68" s="67"/>
    </row>
    <row r="69" spans="1:13" x14ac:dyDescent="0.2">
      <c r="A69" s="348" t="s">
        <v>470</v>
      </c>
      <c r="B69" s="348"/>
      <c r="C69" s="348"/>
      <c r="D69" s="348"/>
      <c r="E69" s="297">
        <v>11</v>
      </c>
      <c r="F69" s="297"/>
      <c r="G69" s="297">
        <v>11</v>
      </c>
      <c r="H69" s="71"/>
      <c r="K69" s="67"/>
      <c r="L69" s="67"/>
      <c r="M69" s="67"/>
    </row>
    <row r="70" spans="1:13" x14ac:dyDescent="0.2">
      <c r="A70" s="348" t="s">
        <v>471</v>
      </c>
      <c r="B70" s="348"/>
      <c r="C70" s="348"/>
      <c r="D70" s="348"/>
      <c r="E70" s="297">
        <v>0</v>
      </c>
      <c r="F70" s="297"/>
      <c r="G70" s="297">
        <v>3</v>
      </c>
      <c r="H70" s="71"/>
      <c r="K70" s="67"/>
      <c r="L70" s="67"/>
      <c r="M70" s="67"/>
    </row>
    <row r="71" spans="1:13" x14ac:dyDescent="0.2">
      <c r="A71" s="348" t="s">
        <v>472</v>
      </c>
      <c r="B71" s="348"/>
      <c r="C71" s="348"/>
      <c r="D71" s="348"/>
      <c r="E71" s="297">
        <v>9</v>
      </c>
      <c r="F71" s="297"/>
      <c r="G71" s="297">
        <v>23</v>
      </c>
      <c r="H71" s="71"/>
      <c r="K71" s="67"/>
      <c r="L71" s="67"/>
      <c r="M71" s="67"/>
    </row>
    <row r="72" spans="1:13" x14ac:dyDescent="0.2">
      <c r="A72" s="348" t="s">
        <v>473</v>
      </c>
      <c r="B72" s="348"/>
      <c r="C72" s="348"/>
      <c r="D72" s="348"/>
      <c r="E72" s="297">
        <v>2</v>
      </c>
      <c r="F72" s="297"/>
      <c r="G72" s="297">
        <v>24</v>
      </c>
      <c r="H72" s="71"/>
      <c r="K72" s="67"/>
      <c r="L72" s="67"/>
      <c r="M72" s="67"/>
    </row>
    <row r="73" spans="1:13" x14ac:dyDescent="0.2">
      <c r="A73" s="348" t="s">
        <v>474</v>
      </c>
      <c r="B73" s="348"/>
      <c r="C73" s="348"/>
      <c r="D73" s="348"/>
      <c r="E73" s="297">
        <v>2</v>
      </c>
      <c r="F73" s="297"/>
      <c r="G73" s="297">
        <v>2</v>
      </c>
      <c r="H73" s="71"/>
      <c r="K73" s="67"/>
      <c r="L73" s="67"/>
      <c r="M73" s="67"/>
    </row>
    <row r="74" spans="1:13" x14ac:dyDescent="0.2">
      <c r="A74" s="348" t="s">
        <v>475</v>
      </c>
      <c r="B74" s="348"/>
      <c r="C74" s="348"/>
      <c r="D74" s="348"/>
      <c r="E74" s="297">
        <v>21</v>
      </c>
      <c r="F74" s="297"/>
      <c r="G74" s="297">
        <v>26</v>
      </c>
      <c r="H74" s="71"/>
      <c r="K74" s="67"/>
      <c r="L74" s="67"/>
      <c r="M74" s="67"/>
    </row>
    <row r="75" spans="1:13" x14ac:dyDescent="0.2">
      <c r="A75" s="348" t="s">
        <v>476</v>
      </c>
      <c r="B75" s="348"/>
      <c r="C75" s="348"/>
      <c r="D75" s="348"/>
      <c r="E75" s="297">
        <v>6</v>
      </c>
      <c r="F75" s="297"/>
      <c r="G75" s="297">
        <v>16</v>
      </c>
      <c r="H75" s="71"/>
      <c r="K75" s="67"/>
      <c r="L75" s="67"/>
      <c r="M75" s="67"/>
    </row>
    <row r="76" spans="1:13" x14ac:dyDescent="0.2">
      <c r="A76" s="348" t="s">
        <v>477</v>
      </c>
      <c r="B76" s="348"/>
      <c r="C76" s="348"/>
      <c r="D76" s="348"/>
      <c r="E76" s="297">
        <v>36</v>
      </c>
      <c r="F76" s="297"/>
      <c r="G76" s="297">
        <v>40</v>
      </c>
      <c r="H76" s="71"/>
      <c r="K76" s="67"/>
      <c r="L76" s="67"/>
      <c r="M76" s="67"/>
    </row>
    <row r="77" spans="1:13" x14ac:dyDescent="0.2">
      <c r="A77" s="348" t="s">
        <v>478</v>
      </c>
      <c r="B77" s="348"/>
      <c r="C77" s="348"/>
      <c r="D77" s="348"/>
      <c r="E77" s="297">
        <v>15</v>
      </c>
      <c r="F77" s="297"/>
      <c r="G77" s="297">
        <v>15</v>
      </c>
      <c r="H77" s="71"/>
      <c r="K77" s="67"/>
      <c r="L77" s="67"/>
      <c r="M77" s="67"/>
    </row>
    <row r="78" spans="1:13" x14ac:dyDescent="0.2">
      <c r="A78" s="348" t="s">
        <v>479</v>
      </c>
      <c r="B78" s="348"/>
      <c r="C78" s="348"/>
      <c r="D78" s="348"/>
      <c r="E78" s="297">
        <v>5</v>
      </c>
      <c r="F78" s="297"/>
      <c r="G78" s="297">
        <v>29</v>
      </c>
      <c r="H78" s="71"/>
      <c r="K78" s="67"/>
      <c r="L78" s="67"/>
      <c r="M78" s="67"/>
    </row>
    <row r="79" spans="1:13" x14ac:dyDescent="0.2">
      <c r="A79" s="348" t="s">
        <v>480</v>
      </c>
      <c r="B79" s="348"/>
      <c r="C79" s="348"/>
      <c r="D79" s="348"/>
      <c r="E79" s="297">
        <v>8</v>
      </c>
      <c r="F79" s="297"/>
      <c r="G79" s="297">
        <v>8</v>
      </c>
      <c r="H79" s="71"/>
      <c r="K79" s="67"/>
      <c r="L79" s="67"/>
      <c r="M79" s="67"/>
    </row>
    <row r="80" spans="1:13" x14ac:dyDescent="0.2">
      <c r="A80" s="348" t="s">
        <v>481</v>
      </c>
      <c r="B80" s="348"/>
      <c r="C80" s="348"/>
      <c r="D80" s="348"/>
      <c r="E80" s="297">
        <v>0</v>
      </c>
      <c r="F80" s="297"/>
      <c r="G80" s="297">
        <v>2</v>
      </c>
      <c r="H80" s="71"/>
      <c r="K80" s="67"/>
      <c r="L80" s="67"/>
      <c r="M80" s="67"/>
    </row>
    <row r="81" spans="1:13" x14ac:dyDescent="0.2">
      <c r="A81" s="348" t="s">
        <v>482</v>
      </c>
      <c r="B81" s="348"/>
      <c r="C81" s="348"/>
      <c r="D81" s="348"/>
      <c r="E81" s="297">
        <v>5</v>
      </c>
      <c r="F81" s="297"/>
      <c r="G81" s="297">
        <v>18</v>
      </c>
      <c r="H81" s="71"/>
      <c r="K81" s="67"/>
      <c r="L81" s="67"/>
      <c r="M81" s="67"/>
    </row>
    <row r="82" spans="1:13" x14ac:dyDescent="0.2">
      <c r="A82" s="348" t="s">
        <v>483</v>
      </c>
      <c r="B82" s="348"/>
      <c r="C82" s="348"/>
      <c r="D82" s="348"/>
      <c r="E82" s="297">
        <v>1</v>
      </c>
      <c r="F82" s="297"/>
      <c r="G82" s="297">
        <v>9</v>
      </c>
      <c r="H82" s="71"/>
      <c r="K82" s="67"/>
      <c r="L82" s="67"/>
      <c r="M82" s="67"/>
    </row>
    <row r="83" spans="1:13" x14ac:dyDescent="0.2">
      <c r="A83" s="348" t="s">
        <v>484</v>
      </c>
      <c r="B83" s="348"/>
      <c r="C83" s="348"/>
      <c r="D83" s="348"/>
      <c r="E83" s="297">
        <v>20</v>
      </c>
      <c r="F83" s="297"/>
      <c r="G83" s="297">
        <v>22</v>
      </c>
      <c r="H83" s="71"/>
      <c r="K83" s="67"/>
      <c r="L83" s="67"/>
      <c r="M83" s="67"/>
    </row>
    <row r="84" spans="1:13" x14ac:dyDescent="0.2">
      <c r="A84" s="348" t="s">
        <v>485</v>
      </c>
      <c r="B84" s="348"/>
      <c r="C84" s="348"/>
      <c r="D84" s="348"/>
      <c r="E84" s="297">
        <v>4</v>
      </c>
      <c r="F84" s="297"/>
      <c r="G84" s="297">
        <v>16</v>
      </c>
      <c r="H84" s="71"/>
      <c r="K84" s="67"/>
      <c r="L84" s="67"/>
      <c r="M84" s="67"/>
    </row>
    <row r="85" spans="1:13" x14ac:dyDescent="0.2">
      <c r="A85" s="348" t="s">
        <v>486</v>
      </c>
      <c r="B85" s="348"/>
      <c r="C85" s="348"/>
      <c r="D85" s="348"/>
      <c r="E85" s="297">
        <v>4</v>
      </c>
      <c r="F85" s="297"/>
      <c r="G85" s="297">
        <v>19</v>
      </c>
      <c r="H85" s="71"/>
      <c r="K85" s="67"/>
      <c r="L85" s="67"/>
      <c r="M85" s="67"/>
    </row>
    <row r="86" spans="1:13" x14ac:dyDescent="0.2">
      <c r="A86" s="348" t="s">
        <v>487</v>
      </c>
      <c r="B86" s="348"/>
      <c r="C86" s="348"/>
      <c r="D86" s="348"/>
      <c r="E86" s="297">
        <v>0</v>
      </c>
      <c r="F86" s="297"/>
      <c r="G86" s="297">
        <v>2</v>
      </c>
      <c r="H86" s="71"/>
      <c r="K86" s="67"/>
      <c r="L86" s="67"/>
      <c r="M86" s="67"/>
    </row>
    <row r="87" spans="1:13" x14ac:dyDescent="0.2">
      <c r="A87" s="348" t="s">
        <v>488</v>
      </c>
      <c r="B87" s="348"/>
      <c r="C87" s="348"/>
      <c r="D87" s="348"/>
      <c r="E87" s="297">
        <v>6</v>
      </c>
      <c r="F87" s="297"/>
      <c r="G87" s="297">
        <v>6</v>
      </c>
      <c r="H87" s="71"/>
      <c r="K87" s="67"/>
      <c r="L87" s="67"/>
      <c r="M87" s="67"/>
    </row>
    <row r="88" spans="1:13" x14ac:dyDescent="0.2">
      <c r="A88" s="348" t="s">
        <v>489</v>
      </c>
      <c r="B88" s="348"/>
      <c r="C88" s="348"/>
      <c r="D88" s="348"/>
      <c r="E88" s="297">
        <v>11</v>
      </c>
      <c r="F88" s="297"/>
      <c r="G88" s="297">
        <v>12</v>
      </c>
      <c r="H88" s="71"/>
      <c r="K88" s="67"/>
      <c r="L88" s="67"/>
      <c r="M88" s="67"/>
    </row>
    <row r="89" spans="1:13" x14ac:dyDescent="0.2">
      <c r="A89" s="348" t="s">
        <v>490</v>
      </c>
      <c r="B89" s="348"/>
      <c r="C89" s="348"/>
      <c r="D89" s="348"/>
      <c r="E89" s="297">
        <v>27</v>
      </c>
      <c r="F89" s="297"/>
      <c r="G89" s="297">
        <v>52</v>
      </c>
      <c r="H89" s="71"/>
      <c r="K89" s="67"/>
      <c r="L89" s="67"/>
      <c r="M89" s="67"/>
    </row>
    <row r="90" spans="1:13" x14ac:dyDescent="0.2">
      <c r="A90" s="348" t="s">
        <v>491</v>
      </c>
      <c r="B90" s="348"/>
      <c r="C90" s="348"/>
      <c r="D90" s="348"/>
      <c r="E90" s="297">
        <v>1</v>
      </c>
      <c r="F90" s="297"/>
      <c r="G90" s="297">
        <v>7</v>
      </c>
      <c r="H90" s="71"/>
      <c r="K90" s="67"/>
      <c r="L90" s="67"/>
      <c r="M90" s="67"/>
    </row>
    <row r="91" spans="1:13" x14ac:dyDescent="0.2">
      <c r="A91" s="348" t="s">
        <v>492</v>
      </c>
      <c r="B91" s="348"/>
      <c r="C91" s="348"/>
      <c r="D91" s="348"/>
      <c r="E91" s="297">
        <v>7</v>
      </c>
      <c r="F91" s="297"/>
      <c r="G91" s="297">
        <v>19</v>
      </c>
      <c r="H91" s="71"/>
      <c r="K91" s="67"/>
      <c r="L91" s="67"/>
      <c r="M91" s="67"/>
    </row>
    <row r="92" spans="1:13" x14ac:dyDescent="0.2">
      <c r="A92" s="348" t="s">
        <v>493</v>
      </c>
      <c r="B92" s="348"/>
      <c r="C92" s="348"/>
      <c r="D92" s="348"/>
      <c r="E92" s="297">
        <v>12</v>
      </c>
      <c r="F92" s="297"/>
      <c r="G92" s="297">
        <v>19</v>
      </c>
      <c r="H92" s="71"/>
      <c r="K92" s="67"/>
      <c r="L92" s="67"/>
      <c r="M92" s="67"/>
    </row>
    <row r="93" spans="1:13" x14ac:dyDescent="0.2">
      <c r="A93" s="348" t="s">
        <v>495</v>
      </c>
      <c r="B93" s="348"/>
      <c r="C93" s="348"/>
      <c r="D93" s="348"/>
      <c r="E93" s="297">
        <v>4</v>
      </c>
      <c r="F93" s="297"/>
      <c r="G93" s="297">
        <v>7</v>
      </c>
      <c r="H93" s="71"/>
      <c r="K93" s="67"/>
      <c r="L93" s="67"/>
      <c r="M93" s="67"/>
    </row>
    <row r="94" spans="1:13" x14ac:dyDescent="0.2">
      <c r="A94" s="348" t="s">
        <v>496</v>
      </c>
      <c r="B94" s="348"/>
      <c r="C94" s="348"/>
      <c r="D94" s="348"/>
      <c r="E94" s="297">
        <v>4</v>
      </c>
      <c r="F94" s="297"/>
      <c r="G94" s="297">
        <v>21</v>
      </c>
      <c r="H94" s="71"/>
      <c r="K94" s="67"/>
      <c r="L94" s="67"/>
      <c r="M94" s="67"/>
    </row>
    <row r="95" spans="1:13" x14ac:dyDescent="0.2">
      <c r="A95" s="348" t="s">
        <v>497</v>
      </c>
      <c r="B95" s="348"/>
      <c r="C95" s="348"/>
      <c r="D95" s="348"/>
      <c r="E95" s="297">
        <v>23</v>
      </c>
      <c r="F95" s="297"/>
      <c r="G95" s="297">
        <v>28</v>
      </c>
      <c r="H95" s="71"/>
      <c r="K95" s="67"/>
      <c r="L95" s="67"/>
      <c r="M95" s="67"/>
    </row>
    <row r="96" spans="1:13" x14ac:dyDescent="0.2">
      <c r="A96" s="348" t="s">
        <v>498</v>
      </c>
      <c r="B96" s="348"/>
      <c r="C96" s="348"/>
      <c r="D96" s="348"/>
      <c r="E96" s="297">
        <v>0</v>
      </c>
      <c r="F96" s="297"/>
      <c r="G96" s="297">
        <v>6</v>
      </c>
      <c r="H96" s="71"/>
      <c r="K96" s="67"/>
      <c r="L96" s="67"/>
      <c r="M96" s="67"/>
    </row>
    <row r="97" spans="1:13" x14ac:dyDescent="0.2">
      <c r="A97" s="348" t="s">
        <v>499</v>
      </c>
      <c r="B97" s="348"/>
      <c r="C97" s="348"/>
      <c r="D97" s="348"/>
      <c r="E97" s="297">
        <v>4</v>
      </c>
      <c r="F97" s="297"/>
      <c r="G97" s="297">
        <v>10</v>
      </c>
      <c r="H97" s="71"/>
      <c r="K97" s="67"/>
      <c r="L97" s="67"/>
      <c r="M97" s="67"/>
    </row>
    <row r="98" spans="1:13" x14ac:dyDescent="0.2">
      <c r="A98" s="348" t="s">
        <v>500</v>
      </c>
      <c r="B98" s="348"/>
      <c r="C98" s="348"/>
      <c r="D98" s="348"/>
      <c r="E98" s="297">
        <v>8</v>
      </c>
      <c r="F98" s="297"/>
      <c r="G98" s="297">
        <v>20</v>
      </c>
      <c r="H98" s="71"/>
      <c r="K98" s="67"/>
      <c r="L98" s="67"/>
      <c r="M98" s="67"/>
    </row>
    <row r="99" spans="1:13" x14ac:dyDescent="0.2">
      <c r="A99" s="348" t="s">
        <v>501</v>
      </c>
      <c r="B99" s="348"/>
      <c r="C99" s="348"/>
      <c r="D99" s="348"/>
      <c r="E99" s="297">
        <v>1</v>
      </c>
      <c r="F99" s="297"/>
      <c r="G99" s="297">
        <v>11</v>
      </c>
      <c r="H99" s="71"/>
      <c r="K99" s="67"/>
      <c r="L99" s="67"/>
      <c r="M99" s="67"/>
    </row>
    <row r="100" spans="1:13" x14ac:dyDescent="0.2">
      <c r="A100" s="348" t="s">
        <v>502</v>
      </c>
      <c r="B100" s="348"/>
      <c r="C100" s="348"/>
      <c r="D100" s="348"/>
      <c r="E100" s="297">
        <v>3</v>
      </c>
      <c r="F100" s="297"/>
      <c r="G100" s="297">
        <v>3</v>
      </c>
      <c r="H100" s="71"/>
      <c r="K100" s="67"/>
      <c r="L100" s="67"/>
      <c r="M100" s="67"/>
    </row>
    <row r="101" spans="1:13" x14ac:dyDescent="0.2">
      <c r="A101" s="348" t="s">
        <v>504</v>
      </c>
      <c r="B101" s="348"/>
      <c r="C101" s="348"/>
      <c r="D101" s="348"/>
      <c r="E101" s="297">
        <v>11</v>
      </c>
      <c r="F101" s="297"/>
      <c r="G101" s="297">
        <v>13</v>
      </c>
      <c r="H101" s="71"/>
      <c r="K101" s="67"/>
      <c r="L101" s="67"/>
      <c r="M101" s="67"/>
    </row>
    <row r="102" spans="1:13" x14ac:dyDescent="0.2">
      <c r="A102" s="348" t="s">
        <v>505</v>
      </c>
      <c r="B102" s="348"/>
      <c r="C102" s="348"/>
      <c r="D102" s="348"/>
      <c r="E102" s="297">
        <v>61</v>
      </c>
      <c r="F102" s="297"/>
      <c r="G102" s="297">
        <v>89</v>
      </c>
      <c r="H102" s="71"/>
      <c r="K102" s="67"/>
      <c r="L102" s="67"/>
      <c r="M102" s="67"/>
    </row>
    <row r="103" spans="1:13" x14ac:dyDescent="0.2">
      <c r="A103" s="348" t="s">
        <v>506</v>
      </c>
      <c r="B103" s="348"/>
      <c r="C103" s="348"/>
      <c r="D103" s="348"/>
      <c r="E103" s="297">
        <v>1</v>
      </c>
      <c r="F103" s="297"/>
      <c r="G103" s="297">
        <v>11</v>
      </c>
      <c r="H103" s="71"/>
      <c r="K103" s="67"/>
      <c r="L103" s="67"/>
      <c r="M103" s="67"/>
    </row>
    <row r="104" spans="1:13" x14ac:dyDescent="0.2">
      <c r="A104" s="348" t="s">
        <v>507</v>
      </c>
      <c r="B104" s="348"/>
      <c r="C104" s="348"/>
      <c r="D104" s="348"/>
      <c r="E104" s="297">
        <v>2</v>
      </c>
      <c r="F104" s="297"/>
      <c r="G104" s="297">
        <v>7</v>
      </c>
      <c r="H104" s="71"/>
      <c r="K104" s="67"/>
      <c r="L104" s="67"/>
      <c r="M104" s="67"/>
    </row>
    <row r="105" spans="1:13" x14ac:dyDescent="0.2">
      <c r="A105" s="348" t="s">
        <v>512</v>
      </c>
      <c r="B105" s="348"/>
      <c r="C105" s="348"/>
      <c r="D105" s="348"/>
      <c r="E105" s="297">
        <v>7</v>
      </c>
      <c r="F105" s="297"/>
      <c r="G105" s="297">
        <v>19</v>
      </c>
      <c r="H105" s="71"/>
      <c r="K105" s="67"/>
      <c r="L105" s="67"/>
      <c r="M105" s="67"/>
    </row>
    <row r="106" spans="1:13" x14ac:dyDescent="0.2">
      <c r="A106" s="348" t="s">
        <v>513</v>
      </c>
      <c r="B106" s="348"/>
      <c r="C106" s="348"/>
      <c r="D106" s="348"/>
      <c r="E106" s="297">
        <v>3</v>
      </c>
      <c r="F106" s="297"/>
      <c r="G106" s="297">
        <v>9</v>
      </c>
      <c r="H106" s="71"/>
      <c r="K106" s="67"/>
      <c r="L106" s="67"/>
      <c r="M106" s="67"/>
    </row>
    <row r="107" spans="1:13" x14ac:dyDescent="0.2">
      <c r="A107" s="348" t="s">
        <v>514</v>
      </c>
      <c r="B107" s="348"/>
      <c r="C107" s="348"/>
      <c r="D107" s="348"/>
      <c r="E107" s="297">
        <v>14</v>
      </c>
      <c r="F107" s="297"/>
      <c r="G107" s="297">
        <v>30</v>
      </c>
      <c r="H107" s="71"/>
      <c r="K107" s="67"/>
      <c r="L107" s="67"/>
      <c r="M107" s="67"/>
    </row>
    <row r="108" spans="1:13" x14ac:dyDescent="0.2">
      <c r="A108" s="348" t="s">
        <v>515</v>
      </c>
      <c r="B108" s="348"/>
      <c r="C108" s="348"/>
      <c r="D108" s="348"/>
      <c r="E108" s="297">
        <v>1</v>
      </c>
      <c r="F108" s="297"/>
      <c r="G108" s="297">
        <v>3</v>
      </c>
      <c r="H108" s="71"/>
      <c r="K108" s="67"/>
      <c r="L108" s="67"/>
      <c r="M108" s="67"/>
    </row>
    <row r="109" spans="1:13" x14ac:dyDescent="0.2">
      <c r="A109" s="348" t="s">
        <v>516</v>
      </c>
      <c r="B109" s="348"/>
      <c r="C109" s="348"/>
      <c r="D109" s="348"/>
      <c r="E109" s="297">
        <v>0</v>
      </c>
      <c r="F109" s="297"/>
      <c r="G109" s="297">
        <v>5</v>
      </c>
      <c r="H109" s="71"/>
      <c r="K109" s="67"/>
      <c r="L109" s="67"/>
      <c r="M109" s="67"/>
    </row>
    <row r="110" spans="1:13" x14ac:dyDescent="0.2">
      <c r="A110" s="348" t="s">
        <v>517</v>
      </c>
      <c r="B110" s="348"/>
      <c r="C110" s="348"/>
      <c r="D110" s="348"/>
      <c r="E110" s="297">
        <v>9</v>
      </c>
      <c r="F110" s="297"/>
      <c r="G110" s="297">
        <v>36</v>
      </c>
      <c r="H110" s="71"/>
      <c r="K110" s="67"/>
      <c r="L110" s="67"/>
      <c r="M110" s="67"/>
    </row>
    <row r="111" spans="1:13" x14ac:dyDescent="0.2">
      <c r="A111" s="348" t="s">
        <v>518</v>
      </c>
      <c r="B111" s="348"/>
      <c r="C111" s="348"/>
      <c r="D111" s="348"/>
      <c r="E111" s="297">
        <v>0</v>
      </c>
      <c r="F111" s="297"/>
      <c r="G111" s="297">
        <v>4</v>
      </c>
      <c r="H111" s="71"/>
      <c r="K111" s="67"/>
      <c r="L111" s="67"/>
      <c r="M111" s="67"/>
    </row>
    <row r="112" spans="1:13" x14ac:dyDescent="0.2">
      <c r="A112" s="348" t="s">
        <v>519</v>
      </c>
      <c r="B112" s="348"/>
      <c r="C112" s="348"/>
      <c r="D112" s="348"/>
      <c r="E112" s="297">
        <v>55</v>
      </c>
      <c r="F112" s="297"/>
      <c r="G112" s="297">
        <v>92</v>
      </c>
      <c r="H112" s="71"/>
      <c r="K112" s="67"/>
      <c r="L112" s="67"/>
      <c r="M112" s="67"/>
    </row>
    <row r="113" spans="1:13" x14ac:dyDescent="0.2">
      <c r="A113" s="348" t="s">
        <v>520</v>
      </c>
      <c r="B113" s="348"/>
      <c r="C113" s="348"/>
      <c r="D113" s="348"/>
      <c r="E113" s="297">
        <v>22</v>
      </c>
      <c r="F113" s="297"/>
      <c r="G113" s="297">
        <v>42</v>
      </c>
      <c r="H113" s="71"/>
      <c r="K113" s="67"/>
      <c r="L113" s="67"/>
      <c r="M113" s="67"/>
    </row>
    <row r="114" spans="1:13" x14ac:dyDescent="0.2">
      <c r="A114" s="348" t="s">
        <v>521</v>
      </c>
      <c r="B114" s="348"/>
      <c r="C114" s="348"/>
      <c r="D114" s="348"/>
      <c r="E114" s="297">
        <v>8</v>
      </c>
      <c r="F114" s="297"/>
      <c r="G114" s="297">
        <v>10</v>
      </c>
      <c r="H114" s="71"/>
      <c r="K114" s="67"/>
      <c r="L114" s="67"/>
      <c r="M114" s="67"/>
    </row>
    <row r="115" spans="1:13" x14ac:dyDescent="0.2">
      <c r="A115" s="348" t="s">
        <v>522</v>
      </c>
      <c r="B115" s="348"/>
      <c r="C115" s="348"/>
      <c r="D115" s="348"/>
      <c r="E115" s="297">
        <v>11</v>
      </c>
      <c r="F115" s="297"/>
      <c r="G115" s="297">
        <v>17</v>
      </c>
      <c r="H115" s="71"/>
      <c r="K115" s="67"/>
      <c r="L115" s="67"/>
      <c r="M115" s="67"/>
    </row>
    <row r="116" spans="1:13" ht="22.5" customHeight="1" x14ac:dyDescent="0.2">
      <c r="A116" s="347" t="s">
        <v>523</v>
      </c>
      <c r="B116" s="348"/>
      <c r="C116" s="348"/>
      <c r="D116" s="348"/>
      <c r="E116" s="297">
        <v>4</v>
      </c>
      <c r="F116" s="297"/>
      <c r="G116" s="297">
        <v>7</v>
      </c>
      <c r="H116" s="71"/>
      <c r="K116" s="67"/>
      <c r="L116" s="67"/>
      <c r="M116" s="67"/>
    </row>
    <row r="117" spans="1:13" x14ac:dyDescent="0.2">
      <c r="A117" s="348" t="s">
        <v>524</v>
      </c>
      <c r="B117" s="348"/>
      <c r="C117" s="348"/>
      <c r="D117" s="348"/>
      <c r="E117" s="297">
        <v>1</v>
      </c>
      <c r="F117" s="297"/>
      <c r="G117" s="297">
        <v>6</v>
      </c>
      <c r="H117" s="71"/>
      <c r="K117" s="67"/>
      <c r="L117" s="67"/>
      <c r="M117" s="67"/>
    </row>
    <row r="118" spans="1:13" x14ac:dyDescent="0.2">
      <c r="A118" s="348" t="s">
        <v>525</v>
      </c>
      <c r="B118" s="348"/>
      <c r="C118" s="348"/>
      <c r="D118" s="348"/>
      <c r="E118" s="297">
        <v>2</v>
      </c>
      <c r="F118" s="297"/>
      <c r="G118" s="297">
        <v>4</v>
      </c>
      <c r="H118" s="71"/>
      <c r="K118" s="67"/>
      <c r="L118" s="67"/>
      <c r="M118" s="67"/>
    </row>
    <row r="119" spans="1:13" x14ac:dyDescent="0.2">
      <c r="A119" s="348" t="s">
        <v>526</v>
      </c>
      <c r="B119" s="348"/>
      <c r="C119" s="348"/>
      <c r="D119" s="348"/>
      <c r="E119" s="297">
        <v>4</v>
      </c>
      <c r="F119" s="297"/>
      <c r="G119" s="297">
        <v>7</v>
      </c>
      <c r="H119" s="71"/>
      <c r="K119" s="67"/>
      <c r="L119" s="67"/>
      <c r="M119" s="67"/>
    </row>
    <row r="120" spans="1:13" x14ac:dyDescent="0.2">
      <c r="A120" s="348" t="s">
        <v>527</v>
      </c>
      <c r="B120" s="348"/>
      <c r="C120" s="348"/>
      <c r="D120" s="348"/>
      <c r="E120" s="297">
        <v>2</v>
      </c>
      <c r="F120" s="297"/>
      <c r="G120" s="297">
        <v>4</v>
      </c>
      <c r="H120" s="71"/>
      <c r="K120" s="67"/>
      <c r="L120" s="67"/>
      <c r="M120" s="67"/>
    </row>
    <row r="121" spans="1:13" x14ac:dyDescent="0.2">
      <c r="A121" s="348" t="s">
        <v>528</v>
      </c>
      <c r="B121" s="348"/>
      <c r="C121" s="348"/>
      <c r="D121" s="348"/>
      <c r="E121" s="297">
        <v>5</v>
      </c>
      <c r="F121" s="297"/>
      <c r="G121" s="297">
        <v>14</v>
      </c>
      <c r="H121" s="71"/>
      <c r="K121" s="67"/>
      <c r="L121" s="67"/>
      <c r="M121" s="67"/>
    </row>
    <row r="122" spans="1:13" x14ac:dyDescent="0.2">
      <c r="A122" s="348" t="s">
        <v>529</v>
      </c>
      <c r="B122" s="348"/>
      <c r="C122" s="348"/>
      <c r="D122" s="348"/>
      <c r="E122" s="297">
        <v>2</v>
      </c>
      <c r="F122" s="297"/>
      <c r="G122" s="297">
        <v>2</v>
      </c>
      <c r="H122" s="71"/>
      <c r="K122" s="67"/>
      <c r="L122" s="67"/>
      <c r="M122" s="67"/>
    </row>
    <row r="123" spans="1:13" x14ac:dyDescent="0.2">
      <c r="A123" s="348" t="s">
        <v>530</v>
      </c>
      <c r="B123" s="348"/>
      <c r="C123" s="348"/>
      <c r="D123" s="348"/>
      <c r="E123" s="297">
        <v>17</v>
      </c>
      <c r="F123" s="297"/>
      <c r="G123" s="297">
        <v>18</v>
      </c>
      <c r="H123" s="71"/>
      <c r="K123" s="67"/>
      <c r="L123" s="67"/>
      <c r="M123" s="67"/>
    </row>
    <row r="124" spans="1:13" x14ac:dyDescent="0.2">
      <c r="A124" s="348" t="s">
        <v>533</v>
      </c>
      <c r="B124" s="348"/>
      <c r="C124" s="348"/>
      <c r="D124" s="348"/>
      <c r="E124" s="297">
        <v>1</v>
      </c>
      <c r="F124" s="297"/>
      <c r="G124" s="297">
        <v>1</v>
      </c>
      <c r="H124" s="71"/>
      <c r="K124" s="67"/>
      <c r="L124" s="67"/>
      <c r="M124" s="67"/>
    </row>
    <row r="125" spans="1:13" x14ac:dyDescent="0.2">
      <c r="A125" s="348" t="s">
        <v>534</v>
      </c>
      <c r="B125" s="348"/>
      <c r="C125" s="348"/>
      <c r="D125" s="348"/>
      <c r="E125" s="297">
        <v>7</v>
      </c>
      <c r="F125" s="297"/>
      <c r="G125" s="297">
        <v>20</v>
      </c>
      <c r="H125" s="71"/>
      <c r="K125" s="67"/>
      <c r="L125" s="67"/>
      <c r="M125" s="67"/>
    </row>
    <row r="126" spans="1:13" x14ac:dyDescent="0.2">
      <c r="A126" s="348" t="s">
        <v>536</v>
      </c>
      <c r="B126" s="348"/>
      <c r="C126" s="348"/>
      <c r="D126" s="348"/>
      <c r="E126" s="297">
        <v>0</v>
      </c>
      <c r="F126" s="297"/>
      <c r="G126" s="297">
        <v>23</v>
      </c>
      <c r="H126" s="71"/>
      <c r="K126" s="67"/>
      <c r="L126" s="67"/>
      <c r="M126" s="67"/>
    </row>
    <row r="127" spans="1:13" x14ac:dyDescent="0.2">
      <c r="A127" s="348" t="s">
        <v>537</v>
      </c>
      <c r="B127" s="348"/>
      <c r="C127" s="348"/>
      <c r="D127" s="348"/>
      <c r="E127" s="297">
        <v>6</v>
      </c>
      <c r="F127" s="297"/>
      <c r="G127" s="297">
        <v>46</v>
      </c>
      <c r="H127" s="71"/>
      <c r="K127" s="67"/>
      <c r="L127" s="67"/>
      <c r="M127" s="67"/>
    </row>
    <row r="128" spans="1:13" x14ac:dyDescent="0.2">
      <c r="A128" s="348" t="s">
        <v>538</v>
      </c>
      <c r="B128" s="348"/>
      <c r="C128" s="348"/>
      <c r="D128" s="348"/>
      <c r="E128" s="297">
        <v>13</v>
      </c>
      <c r="F128" s="297"/>
      <c r="G128" s="297">
        <v>14</v>
      </c>
      <c r="H128" s="71"/>
      <c r="K128" s="67"/>
      <c r="L128" s="67"/>
      <c r="M128" s="67"/>
    </row>
    <row r="129" spans="1:13" x14ac:dyDescent="0.2">
      <c r="A129" s="348" t="s">
        <v>539</v>
      </c>
      <c r="B129" s="348"/>
      <c r="C129" s="348"/>
      <c r="D129" s="348"/>
      <c r="E129" s="297">
        <v>3</v>
      </c>
      <c r="F129" s="297"/>
      <c r="G129" s="297">
        <v>17</v>
      </c>
      <c r="H129" s="71"/>
      <c r="K129" s="67"/>
      <c r="L129" s="67"/>
      <c r="M129" s="67"/>
    </row>
    <row r="130" spans="1:13" x14ac:dyDescent="0.2">
      <c r="A130" s="348" t="s">
        <v>540</v>
      </c>
      <c r="B130" s="348"/>
      <c r="C130" s="348"/>
      <c r="D130" s="348"/>
      <c r="E130" s="297">
        <v>8</v>
      </c>
      <c r="F130" s="297"/>
      <c r="G130" s="297">
        <v>9</v>
      </c>
      <c r="H130" s="71"/>
      <c r="K130" s="67"/>
      <c r="L130" s="67"/>
      <c r="M130" s="67"/>
    </row>
    <row r="131" spans="1:13" x14ac:dyDescent="0.2">
      <c r="A131" s="348" t="s">
        <v>541</v>
      </c>
      <c r="B131" s="348"/>
      <c r="C131" s="348"/>
      <c r="D131" s="348"/>
      <c r="E131" s="297">
        <v>3</v>
      </c>
      <c r="F131" s="297"/>
      <c r="G131" s="297">
        <v>24</v>
      </c>
      <c r="H131" s="71"/>
      <c r="K131" s="67"/>
      <c r="L131" s="67"/>
      <c r="M131" s="67"/>
    </row>
    <row r="132" spans="1:13" x14ac:dyDescent="0.2">
      <c r="A132" s="348" t="s">
        <v>542</v>
      </c>
      <c r="B132" s="348"/>
      <c r="C132" s="348"/>
      <c r="D132" s="348"/>
      <c r="E132" s="297">
        <v>15</v>
      </c>
      <c r="F132" s="297"/>
      <c r="G132" s="297">
        <v>34</v>
      </c>
      <c r="H132" s="71"/>
      <c r="K132" s="67"/>
      <c r="L132" s="67"/>
      <c r="M132" s="67"/>
    </row>
    <row r="133" spans="1:13" x14ac:dyDescent="0.2">
      <c r="A133" s="348" t="s">
        <v>543</v>
      </c>
      <c r="B133" s="348"/>
      <c r="C133" s="348"/>
      <c r="D133" s="348"/>
      <c r="E133" s="297">
        <v>0</v>
      </c>
      <c r="F133" s="297"/>
      <c r="G133" s="297">
        <v>8</v>
      </c>
      <c r="H133" s="71"/>
      <c r="K133" s="67"/>
      <c r="L133" s="67"/>
      <c r="M133" s="67"/>
    </row>
    <row r="134" spans="1:13" x14ac:dyDescent="0.2">
      <c r="A134" s="348" t="s">
        <v>545</v>
      </c>
      <c r="B134" s="348"/>
      <c r="C134" s="348"/>
      <c r="D134" s="348"/>
      <c r="E134" s="297">
        <v>7</v>
      </c>
      <c r="F134" s="297"/>
      <c r="G134" s="297">
        <v>15</v>
      </c>
      <c r="H134" s="71"/>
      <c r="K134" s="67"/>
      <c r="L134" s="67"/>
      <c r="M134" s="67"/>
    </row>
    <row r="135" spans="1:13" x14ac:dyDescent="0.2">
      <c r="A135" s="348" t="s">
        <v>546</v>
      </c>
      <c r="B135" s="348"/>
      <c r="C135" s="348"/>
      <c r="D135" s="348"/>
      <c r="E135" s="297">
        <v>2</v>
      </c>
      <c r="F135" s="297"/>
      <c r="G135" s="297">
        <v>5</v>
      </c>
      <c r="H135" s="71"/>
      <c r="K135" s="67"/>
      <c r="L135" s="67"/>
      <c r="M135" s="67"/>
    </row>
    <row r="136" spans="1:13" x14ac:dyDescent="0.2">
      <c r="A136" s="348" t="s">
        <v>547</v>
      </c>
      <c r="B136" s="348"/>
      <c r="C136" s="348"/>
      <c r="D136" s="348"/>
      <c r="E136" s="297">
        <v>0</v>
      </c>
      <c r="F136" s="297"/>
      <c r="G136" s="297">
        <v>3</v>
      </c>
      <c r="H136" s="71"/>
      <c r="K136" s="67"/>
      <c r="L136" s="67"/>
      <c r="M136" s="67"/>
    </row>
    <row r="137" spans="1:13" x14ac:dyDescent="0.2">
      <c r="A137" s="348" t="s">
        <v>549</v>
      </c>
      <c r="B137" s="348"/>
      <c r="C137" s="348"/>
      <c r="D137" s="348"/>
      <c r="E137" s="297">
        <v>2</v>
      </c>
      <c r="F137" s="297"/>
      <c r="G137" s="297">
        <v>5</v>
      </c>
      <c r="H137" s="71"/>
      <c r="K137" s="67"/>
      <c r="L137" s="67"/>
      <c r="M137" s="67"/>
    </row>
    <row r="138" spans="1:13" x14ac:dyDescent="0.2">
      <c r="A138" s="348" t="s">
        <v>550</v>
      </c>
      <c r="B138" s="348"/>
      <c r="C138" s="348"/>
      <c r="D138" s="348"/>
      <c r="E138" s="297">
        <v>3</v>
      </c>
      <c r="F138" s="297"/>
      <c r="G138" s="297">
        <v>5</v>
      </c>
      <c r="H138" s="71"/>
      <c r="K138" s="67"/>
      <c r="L138" s="67"/>
      <c r="M138" s="67"/>
    </row>
    <row r="139" spans="1:13" x14ac:dyDescent="0.2">
      <c r="A139" s="348" t="s">
        <v>551</v>
      </c>
      <c r="B139" s="348"/>
      <c r="C139" s="348"/>
      <c r="D139" s="348"/>
      <c r="E139" s="297">
        <v>39</v>
      </c>
      <c r="F139" s="297"/>
      <c r="G139" s="297">
        <v>56</v>
      </c>
      <c r="H139" s="71"/>
      <c r="K139" s="67"/>
      <c r="L139" s="67"/>
      <c r="M139" s="67"/>
    </row>
    <row r="140" spans="1:13" x14ac:dyDescent="0.2">
      <c r="A140" s="348" t="s">
        <v>552</v>
      </c>
      <c r="B140" s="348"/>
      <c r="C140" s="348"/>
      <c r="D140" s="348"/>
      <c r="E140" s="297">
        <v>28</v>
      </c>
      <c r="F140" s="297"/>
      <c r="G140" s="297">
        <v>36</v>
      </c>
      <c r="H140" s="71"/>
      <c r="K140" s="67"/>
      <c r="L140" s="67"/>
      <c r="M140" s="67"/>
    </row>
    <row r="141" spans="1:13" x14ac:dyDescent="0.2">
      <c r="A141" s="348" t="s">
        <v>553</v>
      </c>
      <c r="B141" s="348"/>
      <c r="C141" s="348"/>
      <c r="D141" s="348"/>
      <c r="E141" s="297">
        <v>5</v>
      </c>
      <c r="F141" s="297"/>
      <c r="G141" s="297">
        <v>20</v>
      </c>
      <c r="H141" s="71"/>
      <c r="K141" s="67"/>
      <c r="L141" s="67"/>
      <c r="M141" s="67"/>
    </row>
    <row r="142" spans="1:13" x14ac:dyDescent="0.2">
      <c r="A142" s="348" t="s">
        <v>554</v>
      </c>
      <c r="B142" s="348"/>
      <c r="C142" s="348"/>
      <c r="D142" s="348"/>
      <c r="E142" s="297">
        <v>7</v>
      </c>
      <c r="F142" s="297"/>
      <c r="G142" s="297">
        <v>11</v>
      </c>
      <c r="H142" s="71"/>
      <c r="K142" s="67"/>
      <c r="L142" s="67"/>
      <c r="M142" s="67"/>
    </row>
    <row r="143" spans="1:13" x14ac:dyDescent="0.2">
      <c r="A143" s="348" t="s">
        <v>555</v>
      </c>
      <c r="B143" s="348"/>
      <c r="C143" s="348"/>
      <c r="D143" s="348"/>
      <c r="E143" s="297">
        <v>40</v>
      </c>
      <c r="F143" s="297"/>
      <c r="G143" s="297">
        <v>51</v>
      </c>
      <c r="H143" s="71"/>
      <c r="K143" s="67"/>
      <c r="L143" s="67"/>
      <c r="M143" s="67"/>
    </row>
    <row r="144" spans="1:13" x14ac:dyDescent="0.2">
      <c r="A144" s="348" t="s">
        <v>556</v>
      </c>
      <c r="B144" s="348"/>
      <c r="C144" s="348"/>
      <c r="D144" s="348"/>
      <c r="E144" s="297">
        <v>1</v>
      </c>
      <c r="F144" s="297"/>
      <c r="G144" s="297">
        <v>6</v>
      </c>
      <c r="H144" s="71"/>
      <c r="K144" s="67"/>
      <c r="L144" s="67"/>
      <c r="M144" s="67"/>
    </row>
    <row r="145" spans="1:13" x14ac:dyDescent="0.2">
      <c r="A145" s="348" t="s">
        <v>557</v>
      </c>
      <c r="B145" s="348"/>
      <c r="C145" s="348"/>
      <c r="D145" s="348"/>
      <c r="E145" s="297">
        <v>0</v>
      </c>
      <c r="F145" s="297"/>
      <c r="G145" s="297">
        <v>4</v>
      </c>
      <c r="H145" s="71"/>
      <c r="K145" s="67"/>
      <c r="L145" s="67"/>
      <c r="M145" s="67"/>
    </row>
    <row r="146" spans="1:13" x14ac:dyDescent="0.2">
      <c r="A146" s="348" t="s">
        <v>558</v>
      </c>
      <c r="B146" s="348"/>
      <c r="C146" s="348"/>
      <c r="D146" s="348"/>
      <c r="E146" s="297">
        <v>1</v>
      </c>
      <c r="F146" s="297"/>
      <c r="G146" s="297">
        <v>2</v>
      </c>
      <c r="H146" s="71"/>
      <c r="K146" s="67"/>
      <c r="L146" s="67"/>
      <c r="M146" s="67"/>
    </row>
    <row r="147" spans="1:13" x14ac:dyDescent="0.2">
      <c r="A147" s="348" t="s">
        <v>559</v>
      </c>
      <c r="B147" s="348"/>
      <c r="C147" s="348"/>
      <c r="D147" s="348"/>
      <c r="E147" s="297">
        <v>5</v>
      </c>
      <c r="F147" s="297"/>
      <c r="G147" s="297">
        <v>9</v>
      </c>
      <c r="H147" s="71"/>
      <c r="K147" s="67"/>
      <c r="L147" s="67"/>
      <c r="M147" s="67"/>
    </row>
    <row r="148" spans="1:13" x14ac:dyDescent="0.2">
      <c r="A148" s="348" t="s">
        <v>560</v>
      </c>
      <c r="B148" s="348"/>
      <c r="C148" s="348"/>
      <c r="D148" s="348"/>
      <c r="E148" s="297">
        <v>18</v>
      </c>
      <c r="F148" s="297"/>
      <c r="G148" s="297">
        <v>33</v>
      </c>
      <c r="H148" s="71"/>
      <c r="K148" s="67"/>
      <c r="L148" s="67"/>
      <c r="M148" s="67"/>
    </row>
    <row r="149" spans="1:13" x14ac:dyDescent="0.2">
      <c r="A149" s="348" t="s">
        <v>561</v>
      </c>
      <c r="B149" s="348"/>
      <c r="C149" s="348"/>
      <c r="D149" s="348"/>
      <c r="E149" s="297">
        <v>9</v>
      </c>
      <c r="F149" s="297"/>
      <c r="G149" s="297">
        <v>16</v>
      </c>
      <c r="H149" s="71"/>
      <c r="K149" s="67"/>
      <c r="L149" s="67"/>
      <c r="M149" s="67"/>
    </row>
    <row r="150" spans="1:13" x14ac:dyDescent="0.2">
      <c r="A150" s="348" t="s">
        <v>562</v>
      </c>
      <c r="B150" s="348"/>
      <c r="C150" s="348"/>
      <c r="D150" s="348"/>
      <c r="E150" s="297">
        <v>3</v>
      </c>
      <c r="F150" s="297"/>
      <c r="G150" s="297">
        <v>6</v>
      </c>
      <c r="H150" s="71"/>
      <c r="K150" s="67"/>
      <c r="L150" s="67"/>
      <c r="M150" s="67"/>
    </row>
    <row r="151" spans="1:13" x14ac:dyDescent="0.2">
      <c r="A151" s="348" t="s">
        <v>563</v>
      </c>
      <c r="B151" s="348"/>
      <c r="C151" s="348"/>
      <c r="D151" s="348"/>
      <c r="E151" s="297">
        <v>5</v>
      </c>
      <c r="F151" s="297"/>
      <c r="G151" s="297">
        <v>15</v>
      </c>
      <c r="H151" s="71"/>
      <c r="K151" s="67"/>
      <c r="L151" s="67"/>
      <c r="M151" s="67"/>
    </row>
    <row r="152" spans="1:13" x14ac:dyDescent="0.2">
      <c r="A152" s="348" t="s">
        <v>564</v>
      </c>
      <c r="B152" s="348"/>
      <c r="C152" s="348"/>
      <c r="D152" s="348"/>
      <c r="E152" s="297">
        <v>0</v>
      </c>
      <c r="F152" s="297"/>
      <c r="G152" s="297">
        <v>6</v>
      </c>
      <c r="H152" s="71"/>
      <c r="K152" s="67"/>
      <c r="L152" s="67"/>
      <c r="M152" s="67"/>
    </row>
    <row r="153" spans="1:13" x14ac:dyDescent="0.2">
      <c r="A153" s="348" t="s">
        <v>565</v>
      </c>
      <c r="B153" s="348"/>
      <c r="C153" s="348"/>
      <c r="D153" s="348"/>
      <c r="E153" s="297">
        <v>4</v>
      </c>
      <c r="F153" s="297"/>
      <c r="G153" s="297">
        <v>6</v>
      </c>
      <c r="H153" s="71"/>
      <c r="K153" s="67"/>
      <c r="L153" s="67"/>
      <c r="M153" s="67"/>
    </row>
    <row r="154" spans="1:13" x14ac:dyDescent="0.2">
      <c r="A154" s="348" t="s">
        <v>566</v>
      </c>
      <c r="B154" s="348"/>
      <c r="C154" s="348"/>
      <c r="D154" s="348"/>
      <c r="E154" s="297">
        <v>6</v>
      </c>
      <c r="F154" s="297"/>
      <c r="G154" s="297">
        <v>28</v>
      </c>
      <c r="H154" s="71"/>
      <c r="K154" s="67"/>
      <c r="L154" s="67"/>
      <c r="M154" s="67"/>
    </row>
    <row r="155" spans="1:13" x14ac:dyDescent="0.2">
      <c r="A155" s="348" t="s">
        <v>567</v>
      </c>
      <c r="B155" s="348"/>
      <c r="C155" s="348"/>
      <c r="D155" s="348"/>
      <c r="E155" s="297">
        <v>43</v>
      </c>
      <c r="F155" s="297"/>
      <c r="G155" s="297">
        <v>116</v>
      </c>
      <c r="H155" s="71"/>
      <c r="K155" s="67"/>
      <c r="L155" s="67"/>
      <c r="M155" s="67"/>
    </row>
    <row r="156" spans="1:13" x14ac:dyDescent="0.2">
      <c r="A156" s="348" t="s">
        <v>568</v>
      </c>
      <c r="B156" s="348"/>
      <c r="C156" s="348"/>
      <c r="D156" s="348"/>
      <c r="E156" s="297">
        <v>0</v>
      </c>
      <c r="F156" s="297"/>
      <c r="G156" s="297">
        <v>12</v>
      </c>
      <c r="H156" s="71"/>
      <c r="K156" s="67"/>
      <c r="L156" s="67"/>
      <c r="M156" s="67"/>
    </row>
    <row r="157" spans="1:13" x14ac:dyDescent="0.2">
      <c r="A157" s="348" t="s">
        <v>569</v>
      </c>
      <c r="B157" s="348"/>
      <c r="C157" s="348"/>
      <c r="D157" s="348"/>
      <c r="E157" s="297">
        <v>3</v>
      </c>
      <c r="F157" s="297"/>
      <c r="G157" s="297">
        <v>14</v>
      </c>
      <c r="H157" s="71"/>
      <c r="K157" s="67"/>
      <c r="L157" s="67"/>
      <c r="M157" s="67"/>
    </row>
    <row r="158" spans="1:13" x14ac:dyDescent="0.2">
      <c r="A158" s="348" t="s">
        <v>570</v>
      </c>
      <c r="B158" s="348"/>
      <c r="C158" s="348"/>
      <c r="D158" s="348"/>
      <c r="E158" s="297">
        <v>1</v>
      </c>
      <c r="F158" s="297"/>
      <c r="G158" s="297">
        <v>7</v>
      </c>
      <c r="H158" s="71"/>
      <c r="K158" s="67"/>
      <c r="L158" s="67"/>
      <c r="M158" s="67"/>
    </row>
    <row r="159" spans="1:13" x14ac:dyDescent="0.2">
      <c r="A159" s="348" t="s">
        <v>571</v>
      </c>
      <c r="B159" s="348"/>
      <c r="C159" s="348"/>
      <c r="D159" s="348"/>
      <c r="E159" s="297">
        <v>20</v>
      </c>
      <c r="F159" s="297"/>
      <c r="G159" s="297">
        <v>23</v>
      </c>
      <c r="H159" s="71"/>
      <c r="K159" s="67"/>
      <c r="L159" s="67"/>
      <c r="M159" s="67"/>
    </row>
    <row r="160" spans="1:13" x14ac:dyDescent="0.2">
      <c r="A160" s="348" t="s">
        <v>572</v>
      </c>
      <c r="B160" s="348"/>
      <c r="C160" s="348"/>
      <c r="D160" s="348"/>
      <c r="E160" s="297">
        <v>8</v>
      </c>
      <c r="F160" s="297"/>
      <c r="G160" s="297">
        <v>41</v>
      </c>
      <c r="H160" s="71"/>
      <c r="K160" s="67"/>
      <c r="L160" s="67"/>
      <c r="M160" s="67"/>
    </row>
    <row r="161" spans="1:13" x14ac:dyDescent="0.2">
      <c r="A161" s="348" t="s">
        <v>573</v>
      </c>
      <c r="B161" s="348"/>
      <c r="C161" s="348"/>
      <c r="D161" s="348"/>
      <c r="E161" s="297">
        <v>1</v>
      </c>
      <c r="F161" s="297"/>
      <c r="G161" s="297">
        <v>7</v>
      </c>
      <c r="H161" s="71"/>
      <c r="K161" s="67"/>
      <c r="L161" s="67"/>
      <c r="M161" s="67"/>
    </row>
    <row r="162" spans="1:13" x14ac:dyDescent="0.2">
      <c r="A162" s="348" t="s">
        <v>574</v>
      </c>
      <c r="B162" s="348"/>
      <c r="C162" s="348"/>
      <c r="D162" s="348"/>
      <c r="E162" s="297">
        <v>7</v>
      </c>
      <c r="F162" s="297"/>
      <c r="G162" s="297">
        <v>13</v>
      </c>
      <c r="H162" s="71"/>
      <c r="K162" s="67"/>
      <c r="L162" s="67"/>
      <c r="M162" s="67"/>
    </row>
    <row r="163" spans="1:13" x14ac:dyDescent="0.2">
      <c r="A163" s="348" t="s">
        <v>575</v>
      </c>
      <c r="B163" s="348"/>
      <c r="C163" s="348"/>
      <c r="D163" s="348"/>
      <c r="E163" s="297">
        <v>4</v>
      </c>
      <c r="F163" s="297"/>
      <c r="G163" s="297">
        <v>6</v>
      </c>
      <c r="H163" s="71"/>
      <c r="K163" s="67"/>
      <c r="L163" s="67"/>
      <c r="M163" s="67"/>
    </row>
    <row r="164" spans="1:13" x14ac:dyDescent="0.2">
      <c r="A164" s="348" t="s">
        <v>576</v>
      </c>
      <c r="B164" s="348"/>
      <c r="C164" s="348"/>
      <c r="D164" s="348"/>
      <c r="E164" s="297">
        <v>2</v>
      </c>
      <c r="F164" s="297"/>
      <c r="G164" s="297">
        <v>5</v>
      </c>
      <c r="H164" s="71"/>
      <c r="K164" s="67"/>
      <c r="L164" s="67"/>
      <c r="M164" s="67"/>
    </row>
    <row r="165" spans="1:13" x14ac:dyDescent="0.2">
      <c r="A165" s="348" t="s">
        <v>577</v>
      </c>
      <c r="B165" s="348"/>
      <c r="C165" s="348"/>
      <c r="D165" s="348"/>
      <c r="E165" s="297">
        <v>1</v>
      </c>
      <c r="F165" s="297"/>
      <c r="G165" s="297">
        <v>3</v>
      </c>
      <c r="H165" s="71"/>
      <c r="K165" s="67"/>
      <c r="L165" s="67"/>
      <c r="M165" s="67"/>
    </row>
    <row r="166" spans="1:13" x14ac:dyDescent="0.2">
      <c r="A166" s="348" t="s">
        <v>578</v>
      </c>
      <c r="B166" s="348"/>
      <c r="C166" s="348"/>
      <c r="D166" s="348"/>
      <c r="E166" s="297">
        <v>5</v>
      </c>
      <c r="F166" s="297"/>
      <c r="G166" s="297">
        <v>7</v>
      </c>
      <c r="H166" s="71"/>
      <c r="K166" s="67"/>
      <c r="L166" s="67"/>
      <c r="M166" s="67"/>
    </row>
    <row r="167" spans="1:13" x14ac:dyDescent="0.2">
      <c r="A167" s="348" t="s">
        <v>579</v>
      </c>
      <c r="B167" s="348"/>
      <c r="C167" s="348"/>
      <c r="D167" s="348"/>
      <c r="E167" s="297">
        <v>10</v>
      </c>
      <c r="F167" s="297"/>
      <c r="G167" s="297">
        <v>15</v>
      </c>
      <c r="H167" s="71"/>
      <c r="K167" s="67"/>
      <c r="L167" s="67"/>
      <c r="M167" s="67"/>
    </row>
    <row r="168" spans="1:13" x14ac:dyDescent="0.2">
      <c r="A168" s="348" t="s">
        <v>582</v>
      </c>
      <c r="B168" s="348"/>
      <c r="C168" s="348"/>
      <c r="D168" s="348"/>
      <c r="E168" s="297">
        <v>16</v>
      </c>
      <c r="F168" s="297"/>
      <c r="G168" s="297">
        <v>20</v>
      </c>
      <c r="H168" s="71"/>
      <c r="K168" s="67"/>
      <c r="L168" s="67"/>
      <c r="M168" s="67"/>
    </row>
    <row r="169" spans="1:13" x14ac:dyDescent="0.2">
      <c r="A169" s="348" t="s">
        <v>583</v>
      </c>
      <c r="B169" s="348"/>
      <c r="C169" s="348"/>
      <c r="D169" s="348"/>
      <c r="E169" s="297">
        <v>54</v>
      </c>
      <c r="F169" s="297"/>
      <c r="G169" s="297">
        <v>55</v>
      </c>
      <c r="H169" s="71"/>
      <c r="K169" s="67"/>
      <c r="L169" s="67"/>
      <c r="M169" s="67"/>
    </row>
    <row r="170" spans="1:13" x14ac:dyDescent="0.2">
      <c r="A170" s="348" t="s">
        <v>584</v>
      </c>
      <c r="B170" s="348"/>
      <c r="C170" s="348"/>
      <c r="D170" s="348"/>
      <c r="E170" s="297">
        <v>29</v>
      </c>
      <c r="F170" s="297"/>
      <c r="G170" s="297">
        <v>32</v>
      </c>
      <c r="H170" s="71"/>
      <c r="K170" s="67"/>
      <c r="L170" s="67"/>
      <c r="M170" s="67"/>
    </row>
    <row r="171" spans="1:13" x14ac:dyDescent="0.2">
      <c r="A171" s="348" t="s">
        <v>585</v>
      </c>
      <c r="B171" s="348"/>
      <c r="C171" s="348"/>
      <c r="D171" s="348"/>
      <c r="E171" s="297">
        <v>9</v>
      </c>
      <c r="F171" s="297"/>
      <c r="G171" s="297">
        <v>59</v>
      </c>
      <c r="H171" s="71"/>
      <c r="K171" s="67"/>
      <c r="L171" s="67"/>
      <c r="M171" s="67"/>
    </row>
    <row r="172" spans="1:13" x14ac:dyDescent="0.2">
      <c r="A172" s="348" t="s">
        <v>586</v>
      </c>
      <c r="B172" s="348"/>
      <c r="C172" s="348"/>
      <c r="D172" s="348"/>
      <c r="E172" s="297">
        <v>0</v>
      </c>
      <c r="F172" s="297"/>
      <c r="G172" s="297">
        <v>15</v>
      </c>
      <c r="H172" s="71"/>
      <c r="K172" s="67"/>
      <c r="L172" s="67"/>
      <c r="M172" s="67"/>
    </row>
    <row r="173" spans="1:13" x14ac:dyDescent="0.2">
      <c r="A173" s="348" t="s">
        <v>587</v>
      </c>
      <c r="B173" s="348"/>
      <c r="C173" s="348"/>
      <c r="D173" s="348"/>
      <c r="E173" s="297">
        <v>1</v>
      </c>
      <c r="F173" s="297"/>
      <c r="G173" s="297">
        <v>4</v>
      </c>
      <c r="H173" s="71"/>
      <c r="K173" s="67"/>
      <c r="L173" s="67"/>
      <c r="M173" s="67"/>
    </row>
    <row r="174" spans="1:13" x14ac:dyDescent="0.2">
      <c r="A174" s="348" t="s">
        <v>588</v>
      </c>
      <c r="B174" s="348"/>
      <c r="C174" s="348"/>
      <c r="D174" s="348"/>
      <c r="E174" s="297">
        <v>7</v>
      </c>
      <c r="F174" s="297"/>
      <c r="G174" s="297">
        <v>29</v>
      </c>
      <c r="H174" s="71"/>
      <c r="K174" s="67"/>
      <c r="L174" s="67"/>
      <c r="M174" s="67"/>
    </row>
    <row r="175" spans="1:13" x14ac:dyDescent="0.2">
      <c r="A175" s="348" t="s">
        <v>589</v>
      </c>
      <c r="B175" s="348"/>
      <c r="C175" s="348"/>
      <c r="D175" s="348"/>
      <c r="E175" s="297">
        <v>3</v>
      </c>
      <c r="F175" s="297"/>
      <c r="G175" s="297">
        <v>15</v>
      </c>
      <c r="H175" s="71"/>
      <c r="K175" s="67"/>
      <c r="L175" s="67"/>
      <c r="M175" s="67"/>
    </row>
    <row r="176" spans="1:13" x14ac:dyDescent="0.2">
      <c r="A176" s="348" t="s">
        <v>590</v>
      </c>
      <c r="B176" s="348"/>
      <c r="C176" s="348"/>
      <c r="D176" s="348"/>
      <c r="E176" s="297">
        <v>3</v>
      </c>
      <c r="F176" s="297"/>
      <c r="G176" s="297">
        <v>4</v>
      </c>
      <c r="H176" s="71"/>
      <c r="K176" s="67"/>
      <c r="L176" s="67"/>
      <c r="M176" s="67"/>
    </row>
    <row r="177" spans="1:13" x14ac:dyDescent="0.2">
      <c r="A177" s="348" t="s">
        <v>591</v>
      </c>
      <c r="B177" s="348"/>
      <c r="C177" s="348"/>
      <c r="D177" s="348"/>
      <c r="E177" s="297">
        <v>26</v>
      </c>
      <c r="F177" s="297"/>
      <c r="G177" s="297">
        <v>51</v>
      </c>
      <c r="H177" s="71"/>
      <c r="K177" s="67"/>
      <c r="L177" s="67"/>
      <c r="M177" s="67"/>
    </row>
    <row r="178" spans="1:13" x14ac:dyDescent="0.2">
      <c r="A178" s="348" t="s">
        <v>592</v>
      </c>
      <c r="B178" s="348"/>
      <c r="C178" s="348"/>
      <c r="D178" s="348"/>
      <c r="E178" s="297">
        <v>1</v>
      </c>
      <c r="F178" s="297"/>
      <c r="G178" s="297">
        <v>4</v>
      </c>
      <c r="H178" s="71"/>
      <c r="K178" s="67"/>
      <c r="L178" s="67"/>
      <c r="M178" s="67"/>
    </row>
    <row r="179" spans="1:13" x14ac:dyDescent="0.2">
      <c r="A179" s="348" t="s">
        <v>593</v>
      </c>
      <c r="B179" s="348"/>
      <c r="C179" s="348"/>
      <c r="D179" s="348"/>
      <c r="E179" s="297">
        <v>8</v>
      </c>
      <c r="F179" s="297"/>
      <c r="G179" s="297">
        <v>19</v>
      </c>
      <c r="H179" s="71"/>
      <c r="K179" s="67"/>
      <c r="L179" s="67"/>
      <c r="M179" s="67"/>
    </row>
    <row r="180" spans="1:13" x14ac:dyDescent="0.2">
      <c r="A180" s="348" t="s">
        <v>594</v>
      </c>
      <c r="B180" s="348"/>
      <c r="C180" s="348"/>
      <c r="D180" s="348"/>
      <c r="E180" s="297">
        <v>2</v>
      </c>
      <c r="F180" s="297"/>
      <c r="G180" s="297">
        <v>19</v>
      </c>
      <c r="H180" s="71"/>
      <c r="K180" s="67"/>
      <c r="L180" s="67"/>
      <c r="M180" s="67"/>
    </row>
    <row r="181" spans="1:13" x14ac:dyDescent="0.2">
      <c r="A181" s="348" t="s">
        <v>595</v>
      </c>
      <c r="B181" s="348"/>
      <c r="C181" s="348"/>
      <c r="D181" s="348"/>
      <c r="E181" s="297">
        <v>6</v>
      </c>
      <c r="F181" s="297"/>
      <c r="G181" s="297">
        <v>11</v>
      </c>
      <c r="H181" s="71"/>
      <c r="K181" s="67"/>
      <c r="L181" s="67"/>
      <c r="M181" s="67"/>
    </row>
    <row r="182" spans="1:13" x14ac:dyDescent="0.2">
      <c r="A182" s="348" t="s">
        <v>597</v>
      </c>
      <c r="B182" s="348"/>
      <c r="C182" s="348"/>
      <c r="D182" s="348"/>
      <c r="E182" s="297">
        <v>0</v>
      </c>
      <c r="F182" s="297"/>
      <c r="G182" s="297">
        <v>1</v>
      </c>
      <c r="H182" s="71"/>
      <c r="K182" s="67"/>
      <c r="L182" s="67"/>
      <c r="M182" s="67"/>
    </row>
    <row r="183" spans="1:13" x14ac:dyDescent="0.2">
      <c r="A183" s="348" t="s">
        <v>598</v>
      </c>
      <c r="B183" s="348"/>
      <c r="C183" s="348"/>
      <c r="D183" s="348"/>
      <c r="E183" s="297">
        <v>0</v>
      </c>
      <c r="F183" s="297"/>
      <c r="G183" s="297">
        <v>7</v>
      </c>
      <c r="H183" s="71"/>
      <c r="K183" s="67"/>
      <c r="L183" s="67"/>
      <c r="M183" s="67"/>
    </row>
    <row r="184" spans="1:13" x14ac:dyDescent="0.2">
      <c r="A184" s="348" t="s">
        <v>599</v>
      </c>
      <c r="B184" s="348"/>
      <c r="C184" s="348"/>
      <c r="D184" s="348"/>
      <c r="E184" s="297">
        <v>16</v>
      </c>
      <c r="F184" s="297"/>
      <c r="G184" s="297">
        <v>16</v>
      </c>
      <c r="H184" s="71"/>
      <c r="K184" s="67"/>
      <c r="L184" s="67"/>
      <c r="M184" s="67"/>
    </row>
    <row r="185" spans="1:13" x14ac:dyDescent="0.2">
      <c r="A185" s="348" t="s">
        <v>600</v>
      </c>
      <c r="B185" s="348"/>
      <c r="C185" s="348"/>
      <c r="D185" s="348"/>
      <c r="E185" s="297">
        <v>19</v>
      </c>
      <c r="F185" s="297"/>
      <c r="G185" s="297">
        <v>40</v>
      </c>
      <c r="H185" s="71"/>
      <c r="K185" s="67"/>
      <c r="L185" s="67"/>
      <c r="M185" s="67"/>
    </row>
    <row r="186" spans="1:13" x14ac:dyDescent="0.2">
      <c r="A186" s="348" t="s">
        <v>601</v>
      </c>
      <c r="B186" s="348"/>
      <c r="C186" s="348"/>
      <c r="D186" s="348"/>
      <c r="E186" s="297">
        <v>20</v>
      </c>
      <c r="F186" s="297"/>
      <c r="G186" s="297">
        <v>50</v>
      </c>
      <c r="H186" s="71"/>
      <c r="K186" s="67"/>
      <c r="L186" s="67"/>
      <c r="M186" s="67"/>
    </row>
    <row r="187" spans="1:13" x14ac:dyDescent="0.2">
      <c r="A187" s="348" t="s">
        <v>603</v>
      </c>
      <c r="B187" s="348"/>
      <c r="C187" s="348"/>
      <c r="D187" s="348"/>
      <c r="E187" s="297">
        <v>2</v>
      </c>
      <c r="F187" s="297"/>
      <c r="G187" s="297">
        <v>7</v>
      </c>
      <c r="H187" s="71"/>
      <c r="K187" s="67"/>
      <c r="L187" s="67"/>
      <c r="M187" s="67"/>
    </row>
    <row r="188" spans="1:13" x14ac:dyDescent="0.2">
      <c r="A188" s="348" t="s">
        <v>604</v>
      </c>
      <c r="B188" s="348"/>
      <c r="C188" s="348"/>
      <c r="D188" s="348"/>
      <c r="E188" s="297">
        <v>18</v>
      </c>
      <c r="F188" s="297"/>
      <c r="G188" s="297">
        <v>32</v>
      </c>
      <c r="H188" s="71"/>
      <c r="K188" s="67"/>
      <c r="L188" s="67"/>
      <c r="M188" s="67"/>
    </row>
    <row r="189" spans="1:13" x14ac:dyDescent="0.2">
      <c r="A189" s="348" t="s">
        <v>605</v>
      </c>
      <c r="B189" s="348"/>
      <c r="C189" s="348"/>
      <c r="D189" s="348"/>
      <c r="E189" s="297">
        <v>2</v>
      </c>
      <c r="F189" s="297"/>
      <c r="G189" s="297">
        <v>9</v>
      </c>
      <c r="H189" s="71"/>
      <c r="K189" s="67"/>
      <c r="L189" s="67"/>
      <c r="M189" s="67"/>
    </row>
    <row r="190" spans="1:13" x14ac:dyDescent="0.2">
      <c r="A190" s="348" t="s">
        <v>606</v>
      </c>
      <c r="B190" s="348"/>
      <c r="C190" s="348"/>
      <c r="D190" s="348"/>
      <c r="E190" s="297">
        <v>3</v>
      </c>
      <c r="F190" s="297"/>
      <c r="G190" s="297">
        <v>6</v>
      </c>
      <c r="H190" s="71"/>
      <c r="K190" s="67"/>
      <c r="L190" s="67"/>
      <c r="M190" s="67"/>
    </row>
    <row r="191" spans="1:13" x14ac:dyDescent="0.2">
      <c r="A191" s="348" t="s">
        <v>607</v>
      </c>
      <c r="B191" s="348"/>
      <c r="C191" s="348"/>
      <c r="D191" s="348"/>
      <c r="E191" s="297">
        <v>3</v>
      </c>
      <c r="F191" s="297"/>
      <c r="G191" s="297">
        <v>7</v>
      </c>
      <c r="H191" s="71"/>
      <c r="K191" s="67"/>
      <c r="L191" s="67"/>
      <c r="M191" s="67"/>
    </row>
    <row r="192" spans="1:13" x14ac:dyDescent="0.2">
      <c r="A192" s="348" t="s">
        <v>608</v>
      </c>
      <c r="B192" s="348"/>
      <c r="C192" s="348"/>
      <c r="D192" s="348"/>
      <c r="E192" s="297">
        <v>0</v>
      </c>
      <c r="F192" s="297"/>
      <c r="G192" s="297">
        <v>7</v>
      </c>
      <c r="H192" s="71"/>
      <c r="K192" s="67"/>
      <c r="L192" s="67"/>
      <c r="M192" s="67"/>
    </row>
    <row r="193" spans="1:13" x14ac:dyDescent="0.2">
      <c r="A193" s="348" t="s">
        <v>609</v>
      </c>
      <c r="B193" s="348"/>
      <c r="C193" s="348"/>
      <c r="D193" s="348"/>
      <c r="E193" s="297">
        <v>4</v>
      </c>
      <c r="F193" s="297"/>
      <c r="G193" s="297">
        <v>9</v>
      </c>
      <c r="H193" s="71"/>
      <c r="K193" s="67"/>
      <c r="L193" s="67"/>
      <c r="M193" s="67"/>
    </row>
    <row r="194" spans="1:13" x14ac:dyDescent="0.2">
      <c r="A194" s="348" t="s">
        <v>610</v>
      </c>
      <c r="B194" s="348"/>
      <c r="C194" s="348"/>
      <c r="D194" s="348"/>
      <c r="E194" s="297">
        <v>3</v>
      </c>
      <c r="F194" s="297"/>
      <c r="G194" s="297">
        <v>4</v>
      </c>
      <c r="H194" s="71"/>
      <c r="K194" s="67"/>
      <c r="L194" s="67"/>
      <c r="M194" s="67"/>
    </row>
    <row r="195" spans="1:13" x14ac:dyDescent="0.2">
      <c r="A195" s="348" t="s">
        <v>611</v>
      </c>
      <c r="B195" s="348"/>
      <c r="C195" s="348"/>
      <c r="D195" s="348"/>
      <c r="E195" s="297">
        <v>6</v>
      </c>
      <c r="F195" s="297"/>
      <c r="G195" s="297">
        <v>9</v>
      </c>
      <c r="H195" s="71"/>
      <c r="K195" s="67"/>
      <c r="L195" s="67"/>
      <c r="M195" s="67"/>
    </row>
    <row r="196" spans="1:13" x14ac:dyDescent="0.2">
      <c r="A196" s="348" t="s">
        <v>612</v>
      </c>
      <c r="B196" s="348"/>
      <c r="C196" s="348"/>
      <c r="D196" s="348"/>
      <c r="E196" s="297">
        <v>1</v>
      </c>
      <c r="F196" s="297"/>
      <c r="G196" s="297">
        <v>6</v>
      </c>
      <c r="H196" s="71"/>
      <c r="K196" s="67"/>
      <c r="L196" s="67"/>
      <c r="M196" s="67"/>
    </row>
    <row r="197" spans="1:13" x14ac:dyDescent="0.2">
      <c r="A197" s="348" t="s">
        <v>613</v>
      </c>
      <c r="B197" s="348"/>
      <c r="C197" s="348"/>
      <c r="D197" s="348"/>
      <c r="E197" s="297">
        <v>1</v>
      </c>
      <c r="F197" s="297"/>
      <c r="G197" s="297">
        <v>15</v>
      </c>
      <c r="H197" s="71"/>
      <c r="K197" s="67"/>
      <c r="L197" s="67"/>
      <c r="M197" s="67"/>
    </row>
    <row r="198" spans="1:13" x14ac:dyDescent="0.2">
      <c r="A198" s="348" t="s">
        <v>614</v>
      </c>
      <c r="B198" s="348"/>
      <c r="C198" s="348"/>
      <c r="D198" s="348"/>
      <c r="E198" s="297">
        <v>9</v>
      </c>
      <c r="F198" s="297"/>
      <c r="G198" s="297">
        <v>11</v>
      </c>
      <c r="H198" s="71"/>
      <c r="K198" s="67"/>
      <c r="L198" s="67"/>
      <c r="M198" s="67"/>
    </row>
    <row r="199" spans="1:13" x14ac:dyDescent="0.2">
      <c r="A199" s="348" t="s">
        <v>615</v>
      </c>
      <c r="B199" s="348"/>
      <c r="C199" s="348"/>
      <c r="D199" s="348"/>
      <c r="E199" s="297">
        <v>13</v>
      </c>
      <c r="F199" s="297"/>
      <c r="G199" s="297">
        <v>17</v>
      </c>
      <c r="H199" s="71"/>
      <c r="K199" s="67"/>
      <c r="L199" s="67"/>
      <c r="M199" s="67"/>
    </row>
    <row r="200" spans="1:13" x14ac:dyDescent="0.2">
      <c r="A200" s="348" t="s">
        <v>616</v>
      </c>
      <c r="B200" s="348"/>
      <c r="C200" s="348"/>
      <c r="D200" s="348"/>
      <c r="E200" s="297">
        <v>31</v>
      </c>
      <c r="F200" s="297"/>
      <c r="G200" s="297">
        <v>32</v>
      </c>
      <c r="H200" s="71"/>
      <c r="K200" s="67"/>
      <c r="L200" s="67"/>
      <c r="M200" s="67"/>
    </row>
    <row r="201" spans="1:13" ht="22.5" customHeight="1" x14ac:dyDescent="0.2">
      <c r="A201" s="347" t="s">
        <v>617</v>
      </c>
      <c r="B201" s="348"/>
      <c r="C201" s="348"/>
      <c r="D201" s="348"/>
      <c r="E201" s="297">
        <v>0</v>
      </c>
      <c r="F201" s="297"/>
      <c r="G201" s="297">
        <v>19</v>
      </c>
      <c r="H201" s="71"/>
      <c r="K201" s="67"/>
      <c r="L201" s="67"/>
      <c r="M201" s="67"/>
    </row>
    <row r="202" spans="1:13" x14ac:dyDescent="0.2">
      <c r="A202" s="356" t="s">
        <v>618</v>
      </c>
      <c r="B202" s="356"/>
      <c r="C202" s="356"/>
      <c r="D202" s="356"/>
      <c r="E202" s="297">
        <v>0</v>
      </c>
      <c r="F202" s="297"/>
      <c r="G202" s="297">
        <v>13</v>
      </c>
      <c r="H202" s="71"/>
      <c r="K202" s="67"/>
      <c r="L202" s="67"/>
      <c r="M202" s="67"/>
    </row>
    <row r="203" spans="1:13" ht="17.25" customHeight="1" x14ac:dyDescent="0.2">
      <c r="A203" s="335"/>
      <c r="B203" s="335"/>
      <c r="C203" s="335"/>
      <c r="D203" s="335"/>
      <c r="E203" s="70"/>
      <c r="F203" s="70"/>
      <c r="G203" s="70"/>
      <c r="H203" s="70"/>
    </row>
    <row r="204" spans="1:13" ht="11.25" customHeight="1" x14ac:dyDescent="0.2">
      <c r="A204" s="71"/>
      <c r="B204" s="71"/>
      <c r="C204" s="71"/>
      <c r="D204" s="71"/>
      <c r="E204" s="71"/>
      <c r="F204" s="71"/>
      <c r="G204" s="71"/>
      <c r="H204" s="47"/>
    </row>
    <row r="205" spans="1:13" x14ac:dyDescent="0.2">
      <c r="A205" s="71" t="s">
        <v>145</v>
      </c>
      <c r="B205" s="71"/>
      <c r="C205" s="69"/>
      <c r="D205" s="344" t="s">
        <v>679</v>
      </c>
      <c r="E205" s="344"/>
      <c r="F205" s="344"/>
      <c r="G205" s="344"/>
      <c r="H205" s="344"/>
    </row>
    <row r="206" spans="1:13" x14ac:dyDescent="0.2">
      <c r="A206" s="71"/>
      <c r="B206" s="71"/>
      <c r="C206" s="69"/>
      <c r="D206" s="344"/>
      <c r="E206" s="344"/>
      <c r="F206" s="344"/>
      <c r="G206" s="344"/>
      <c r="H206" s="344"/>
    </row>
    <row r="207" spans="1:13" x14ac:dyDescent="0.2">
      <c r="A207" s="73" t="s">
        <v>154</v>
      </c>
      <c r="B207" s="73"/>
      <c r="C207" s="71"/>
      <c r="D207" s="340" t="s">
        <v>646</v>
      </c>
      <c r="E207" s="340"/>
      <c r="F207" s="340"/>
      <c r="G207" s="340"/>
      <c r="H207" s="340"/>
    </row>
    <row r="208" spans="1:13" x14ac:dyDescent="0.2">
      <c r="A208" s="71"/>
      <c r="B208" s="71"/>
      <c r="C208" s="71"/>
      <c r="D208" s="340"/>
      <c r="E208" s="340"/>
      <c r="F208" s="340"/>
      <c r="G208" s="340"/>
      <c r="H208" s="340"/>
    </row>
    <row r="209" spans="1:15" ht="22.5" customHeight="1" x14ac:dyDescent="0.2">
      <c r="A209" s="71" t="s">
        <v>155</v>
      </c>
      <c r="B209" s="71"/>
      <c r="C209" s="71"/>
      <c r="D209" s="344" t="s">
        <v>671</v>
      </c>
      <c r="E209" s="344"/>
      <c r="F209" s="344"/>
      <c r="G209" s="344"/>
      <c r="H209" s="344"/>
    </row>
    <row r="210" spans="1:15" ht="11.25" customHeight="1" x14ac:dyDescent="0.2">
      <c r="A210" s="73" t="s">
        <v>144</v>
      </c>
      <c r="B210" s="71"/>
      <c r="C210" s="71"/>
      <c r="D210" s="339" t="s">
        <v>763</v>
      </c>
      <c r="E210" s="339"/>
      <c r="F210" s="339"/>
      <c r="G210" s="339"/>
      <c r="H210" s="339"/>
      <c r="I210" s="69"/>
      <c r="J210" s="69"/>
      <c r="K210" s="69"/>
      <c r="L210" s="69"/>
      <c r="M210" s="69"/>
      <c r="N210" s="69"/>
      <c r="O210" s="69"/>
    </row>
    <row r="211" spans="1:15" hidden="1" x14ac:dyDescent="0.2">
      <c r="A211" s="74" t="s">
        <v>153</v>
      </c>
    </row>
  </sheetData>
  <mergeCells count="203">
    <mergeCell ref="G2:H2"/>
    <mergeCell ref="A2:F2"/>
    <mergeCell ref="A3:F3"/>
    <mergeCell ref="A10:D10"/>
    <mergeCell ref="A11:D11"/>
    <mergeCell ref="A203:D203"/>
    <mergeCell ref="A6:D6"/>
    <mergeCell ref="A9:D9"/>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1:D31"/>
    <mergeCell ref="A32:D32"/>
    <mergeCell ref="A33:D33"/>
    <mergeCell ref="A34:D34"/>
    <mergeCell ref="A35:D35"/>
    <mergeCell ref="A36:D36"/>
    <mergeCell ref="A37:D37"/>
    <mergeCell ref="A38:D38"/>
    <mergeCell ref="A39:D39"/>
    <mergeCell ref="A40:D40"/>
    <mergeCell ref="A41:D41"/>
    <mergeCell ref="A42:D42"/>
    <mergeCell ref="A43:D43"/>
    <mergeCell ref="A44:D44"/>
    <mergeCell ref="A45:D45"/>
    <mergeCell ref="A46:D46"/>
    <mergeCell ref="A47:D47"/>
    <mergeCell ref="A48:D48"/>
    <mergeCell ref="A49:D49"/>
    <mergeCell ref="A50:D50"/>
    <mergeCell ref="A51:D51"/>
    <mergeCell ref="A52:D52"/>
    <mergeCell ref="A53:D53"/>
    <mergeCell ref="A54:D54"/>
    <mergeCell ref="A55:D55"/>
    <mergeCell ref="A56:D56"/>
    <mergeCell ref="A57:D57"/>
    <mergeCell ref="A58:D58"/>
    <mergeCell ref="A59:D59"/>
    <mergeCell ref="A60:D60"/>
    <mergeCell ref="A61:D61"/>
    <mergeCell ref="A62:D62"/>
    <mergeCell ref="A63:D63"/>
    <mergeCell ref="A64:D64"/>
    <mergeCell ref="A65:D65"/>
    <mergeCell ref="A66:D66"/>
    <mergeCell ref="A67:D67"/>
    <mergeCell ref="A68:D68"/>
    <mergeCell ref="A69:D69"/>
    <mergeCell ref="A70:D70"/>
    <mergeCell ref="A71:D71"/>
    <mergeCell ref="A72:D72"/>
    <mergeCell ref="A73:D73"/>
    <mergeCell ref="A74:D74"/>
    <mergeCell ref="A75:D75"/>
    <mergeCell ref="A76:D76"/>
    <mergeCell ref="A77:D77"/>
    <mergeCell ref="A78:D78"/>
    <mergeCell ref="A79:D79"/>
    <mergeCell ref="A80:D80"/>
    <mergeCell ref="A81:D81"/>
    <mergeCell ref="A82:D82"/>
    <mergeCell ref="A83:D83"/>
    <mergeCell ref="A84:D84"/>
    <mergeCell ref="A85:D85"/>
    <mergeCell ref="A86:D86"/>
    <mergeCell ref="A87:D87"/>
    <mergeCell ref="A88:D88"/>
    <mergeCell ref="A89:D89"/>
    <mergeCell ref="A90:D90"/>
    <mergeCell ref="A91:D91"/>
    <mergeCell ref="A92:D92"/>
    <mergeCell ref="A93:D93"/>
    <mergeCell ref="A94:D94"/>
    <mergeCell ref="A95:D95"/>
    <mergeCell ref="A96:D96"/>
    <mergeCell ref="A97:D97"/>
    <mergeCell ref="A98:D98"/>
    <mergeCell ref="A99:D99"/>
    <mergeCell ref="A100:D100"/>
    <mergeCell ref="A101:D101"/>
    <mergeCell ref="A102:D102"/>
    <mergeCell ref="A103:D103"/>
    <mergeCell ref="A104:D104"/>
    <mergeCell ref="A105:D105"/>
    <mergeCell ref="A106:D106"/>
    <mergeCell ref="A107:D107"/>
    <mergeCell ref="A108:D108"/>
    <mergeCell ref="A109:D109"/>
    <mergeCell ref="A110:D110"/>
    <mergeCell ref="A111:D111"/>
    <mergeCell ref="A112:D112"/>
    <mergeCell ref="A113:D113"/>
    <mergeCell ref="A114:D114"/>
    <mergeCell ref="A115:D115"/>
    <mergeCell ref="A116:D116"/>
    <mergeCell ref="A117:D117"/>
    <mergeCell ref="A118:D118"/>
    <mergeCell ref="A119:D119"/>
    <mergeCell ref="A120:D120"/>
    <mergeCell ref="A121:D121"/>
    <mergeCell ref="A122:D122"/>
    <mergeCell ref="A123:D123"/>
    <mergeCell ref="A124:D124"/>
    <mergeCell ref="A125:D125"/>
    <mergeCell ref="A126:D126"/>
    <mergeCell ref="A127:D127"/>
    <mergeCell ref="A128:D128"/>
    <mergeCell ref="A129:D129"/>
    <mergeCell ref="A130:D130"/>
    <mergeCell ref="A131:D131"/>
    <mergeCell ref="A132:D132"/>
    <mergeCell ref="A133:D133"/>
    <mergeCell ref="A134:D134"/>
    <mergeCell ref="A135:D135"/>
    <mergeCell ref="A136:D136"/>
    <mergeCell ref="A137:D137"/>
    <mergeCell ref="A138:D138"/>
    <mergeCell ref="A139:D139"/>
    <mergeCell ref="A140:D140"/>
    <mergeCell ref="A141:D141"/>
    <mergeCell ref="A142:D142"/>
    <mergeCell ref="A143:D143"/>
    <mergeCell ref="A144:D144"/>
    <mergeCell ref="A145:D145"/>
    <mergeCell ref="A146:D146"/>
    <mergeCell ref="A147:D147"/>
    <mergeCell ref="A148:D148"/>
    <mergeCell ref="A149:D149"/>
    <mergeCell ref="A150:D150"/>
    <mergeCell ref="A151:D151"/>
    <mergeCell ref="A152:D152"/>
    <mergeCell ref="A153:D153"/>
    <mergeCell ref="A154:D154"/>
    <mergeCell ref="A155:D155"/>
    <mergeCell ref="A156:D156"/>
    <mergeCell ref="A157:D157"/>
    <mergeCell ref="A158:D158"/>
    <mergeCell ref="A159:D159"/>
    <mergeCell ref="A160:D160"/>
    <mergeCell ref="A161:D161"/>
    <mergeCell ref="A162:D162"/>
    <mergeCell ref="A163:D163"/>
    <mergeCell ref="A164:D164"/>
    <mergeCell ref="A165:D165"/>
    <mergeCell ref="A166:D166"/>
    <mergeCell ref="A167:D167"/>
    <mergeCell ref="A168:D168"/>
    <mergeCell ref="A169:D169"/>
    <mergeCell ref="A170:D170"/>
    <mergeCell ref="A171:D171"/>
    <mergeCell ref="A172:D172"/>
    <mergeCell ref="A173:D173"/>
    <mergeCell ref="A184:D184"/>
    <mergeCell ref="A174:D174"/>
    <mergeCell ref="A175:D175"/>
    <mergeCell ref="A176:D176"/>
    <mergeCell ref="A177:D177"/>
    <mergeCell ref="A178:D178"/>
    <mergeCell ref="A179:D179"/>
    <mergeCell ref="A180:D180"/>
    <mergeCell ref="A181:D181"/>
    <mergeCell ref="A182:D182"/>
    <mergeCell ref="A183:D183"/>
    <mergeCell ref="A189:D189"/>
    <mergeCell ref="A190:D190"/>
    <mergeCell ref="A191:D191"/>
    <mergeCell ref="A192:D192"/>
    <mergeCell ref="A185:D185"/>
    <mergeCell ref="A186:D186"/>
    <mergeCell ref="A187:D187"/>
    <mergeCell ref="A188:D188"/>
    <mergeCell ref="A193:D193"/>
    <mergeCell ref="D210:H210"/>
    <mergeCell ref="A195:D195"/>
    <mergeCell ref="A196:D196"/>
    <mergeCell ref="A197:D197"/>
    <mergeCell ref="A198:D198"/>
    <mergeCell ref="D209:H209"/>
    <mergeCell ref="A200:D200"/>
    <mergeCell ref="A199:D199"/>
    <mergeCell ref="A194:D194"/>
    <mergeCell ref="A201:D201"/>
    <mergeCell ref="A202:D202"/>
    <mergeCell ref="D205:H206"/>
    <mergeCell ref="D207:H208"/>
  </mergeCells>
  <hyperlinks>
    <hyperlink ref="G2:H2" location="Índice!A1" tooltip="Ir a Índice" display="Índice!A1"/>
  </hyperlinks>
  <pageMargins left="0.78740157480314965" right="0.59055118110236227" top="0.86458333333333337" bottom="0.86614173228346458" header="0" footer="0.39370078740157499"/>
  <pageSetup orientation="portrait" r:id="rId1"/>
  <headerFooter alignWithMargins="0">
    <oddHeader>&amp;L&amp;"Arial,Negrita"&amp;12&amp;K000080INEGI. Anuario estadístico y geográfico de Veracruz de Ignacio de la Llave 2014. 
Componente Salud</oddHeader>
    <oddFooter>&amp;R&amp;P/&amp;N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4088968A915DD48A0E9EC056C031468" ma:contentTypeVersion="2" ma:contentTypeDescription="Crear nuevo documento." ma:contentTypeScope="" ma:versionID="99514fe7caf7d7787d0eeafdefdd2c5e">
  <xsd:schema xmlns:xsd="http://www.w3.org/2001/XMLSchema" xmlns:p="http://schemas.microsoft.com/office/2006/metadata/properties" xmlns:ns2="688908a4-15a9-48dd-a0e9-ec056c031468" targetNamespace="http://schemas.microsoft.com/office/2006/metadata/properties" ma:root="true" ma:fieldsID="b4cc69f4c2f32f28da4b94b623a343e3" ns2:_="">
    <xsd:import namespace="688908a4-15a9-48dd-a0e9-ec056c031468"/>
    <xsd:element name="properties">
      <xsd:complexType>
        <xsd:sequence>
          <xsd:element name="documentManagement">
            <xsd:complexType>
              <xsd:all>
                <xsd:element ref="ns2:Observaci_x00f3_n" minOccurs="0"/>
              </xsd:all>
            </xsd:complexType>
          </xsd:element>
        </xsd:sequence>
      </xsd:complexType>
    </xsd:element>
  </xsd:schema>
  <xsd:schema xmlns:xsd="http://www.w3.org/2001/XMLSchema" xmlns:dms="http://schemas.microsoft.com/office/2006/documentManagement/types" targetNamespace="688908a4-15a9-48dd-a0e9-ec056c031468" elementFormDefault="qualified">
    <xsd:import namespace="http://schemas.microsoft.com/office/2006/documentManagement/types"/>
    <xsd:element name="Observaci_x00f3_n" ma:index="8" nillable="true" ma:displayName="Observación" ma:internalName="Observaci_x00f3_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Observaci_x00f3_n xmlns="688908a4-15a9-48dd-a0e9-ec056c031468"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C2FABD-5809-4B6F-9131-0F1D199090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8908a4-15a9-48dd-a0e9-ec056c031468"/>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D29537-E4F5-49CE-90E5-A1F898099223}">
  <ds:schemaRefs>
    <ds:schemaRef ds:uri="http://schemas.microsoft.com/office/2006/metadata/longProperties"/>
  </ds:schemaRefs>
</ds:datastoreItem>
</file>

<file path=customXml/itemProps3.xml><?xml version="1.0" encoding="utf-8"?>
<ds:datastoreItem xmlns:ds="http://schemas.openxmlformats.org/officeDocument/2006/customXml" ds:itemID="{ACBD0087-EB5A-417F-8EAA-B2CB67865D4A}">
  <ds:schemaRefs>
    <ds:schemaRef ds:uri="http://purl.org/dc/terms/"/>
    <ds:schemaRef ds:uri="http://purl.org/dc/dcmitype/"/>
    <ds:schemaRef ds:uri="http://schemas.microsoft.com/office/2006/documentManagement/types"/>
    <ds:schemaRef ds:uri="688908a4-15a9-48dd-a0e9-ec056c031468"/>
    <ds:schemaRef ds:uri="http://schemas.openxmlformats.org/package/2006/metadata/core-properties"/>
    <ds:schemaRef ds:uri="http://www.w3.org/XML/1998/namespace"/>
    <ds:schemaRef ds:uri="http://schemas.microsoft.com/office/2006/metadata/properties"/>
    <ds:schemaRef ds:uri="http://purl.org/dc/elements/1.1/"/>
    <ds:schemaRef ds:uri="http://schemas.microsoft.com/office/infopath/2007/PartnerControls"/>
  </ds:schemaRefs>
</ds:datastoreItem>
</file>

<file path=customXml/itemProps4.xml><?xml version="1.0" encoding="utf-8"?>
<ds:datastoreItem xmlns:ds="http://schemas.openxmlformats.org/officeDocument/2006/customXml" ds:itemID="{5AD0FE10-75EB-4315-B1B8-8C6F24C573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44</vt:i4>
      </vt:variant>
      <vt:variant>
        <vt:lpstr>Rangos con nombre</vt:lpstr>
      </vt:variant>
      <vt:variant>
        <vt:i4>85</vt:i4>
      </vt:variant>
    </vt:vector>
  </HeadingPairs>
  <TitlesOfParts>
    <vt:vector size="129" baseType="lpstr">
      <vt:lpstr>Índice</vt:lpstr>
      <vt:lpstr>5.1</vt:lpstr>
      <vt:lpstr>5.2</vt:lpstr>
      <vt:lpstr>5.3a</vt:lpstr>
      <vt:lpstr>5.3b</vt:lpstr>
      <vt:lpstr>5.4</vt:lpstr>
      <vt:lpstr>5.5</vt:lpstr>
      <vt:lpstr>5.6</vt:lpstr>
      <vt:lpstr>5.7</vt:lpstr>
      <vt:lpstr>5.8</vt:lpstr>
      <vt:lpstr>5.9</vt:lpstr>
      <vt:lpstr>5.10a</vt:lpstr>
      <vt:lpstr>5.10b</vt:lpstr>
      <vt:lpstr>5.11</vt:lpstr>
      <vt:lpstr>5.12</vt:lpstr>
      <vt:lpstr>5.13</vt:lpstr>
      <vt:lpstr>5.14</vt:lpstr>
      <vt:lpstr>5.15</vt:lpstr>
      <vt:lpstr>5.16</vt:lpstr>
      <vt:lpstr>5.17a</vt:lpstr>
      <vt:lpstr>5.17b</vt:lpstr>
      <vt:lpstr>5.18</vt:lpstr>
      <vt:lpstr>5.19a</vt:lpstr>
      <vt:lpstr>5.19b</vt:lpstr>
      <vt:lpstr>5.20</vt:lpstr>
      <vt:lpstr>G 5.1</vt:lpstr>
      <vt:lpstr>5.21</vt:lpstr>
      <vt:lpstr>5.22</vt:lpstr>
      <vt:lpstr>5.23</vt:lpstr>
      <vt:lpstr>5.24</vt:lpstr>
      <vt:lpstr>5.25</vt:lpstr>
      <vt:lpstr>5.26</vt:lpstr>
      <vt:lpstr>5.27</vt:lpstr>
      <vt:lpstr>5.28</vt:lpstr>
      <vt:lpstr>5.29</vt:lpstr>
      <vt:lpstr>5.30</vt:lpstr>
      <vt:lpstr>5.31</vt:lpstr>
      <vt:lpstr>5.32</vt:lpstr>
      <vt:lpstr>5.33</vt:lpstr>
      <vt:lpstr>5.34</vt:lpstr>
      <vt:lpstr>G 5.2</vt:lpstr>
      <vt:lpstr>5.35</vt:lpstr>
      <vt:lpstr>5.36a</vt:lpstr>
      <vt:lpstr>5.36b</vt:lpstr>
      <vt:lpstr>'5.1'!Área_de_impresión</vt:lpstr>
      <vt:lpstr>'5.10a'!Área_de_impresión</vt:lpstr>
      <vt:lpstr>'5.10b'!Área_de_impresión</vt:lpstr>
      <vt:lpstr>'5.11'!Área_de_impresión</vt:lpstr>
      <vt:lpstr>'5.12'!Área_de_impresión</vt:lpstr>
      <vt:lpstr>'5.13'!Área_de_impresión</vt:lpstr>
      <vt:lpstr>'5.14'!Área_de_impresión</vt:lpstr>
      <vt:lpstr>'5.15'!Área_de_impresión</vt:lpstr>
      <vt:lpstr>'5.16'!Área_de_impresión</vt:lpstr>
      <vt:lpstr>'5.17a'!Área_de_impresión</vt:lpstr>
      <vt:lpstr>'5.17b'!Área_de_impresión</vt:lpstr>
      <vt:lpstr>'5.18'!Área_de_impresión</vt:lpstr>
      <vt:lpstr>'5.19a'!Área_de_impresión</vt:lpstr>
      <vt:lpstr>'5.19b'!Área_de_impresión</vt:lpstr>
      <vt:lpstr>'5.2'!Área_de_impresión</vt:lpstr>
      <vt:lpstr>'5.20'!Área_de_impresión</vt:lpstr>
      <vt:lpstr>'5.21'!Área_de_impresión</vt:lpstr>
      <vt:lpstr>'5.22'!Área_de_impresión</vt:lpstr>
      <vt:lpstr>'5.23'!Área_de_impresión</vt:lpstr>
      <vt:lpstr>'5.24'!Área_de_impresión</vt:lpstr>
      <vt:lpstr>'5.25'!Área_de_impresión</vt:lpstr>
      <vt:lpstr>'5.26'!Área_de_impresión</vt:lpstr>
      <vt:lpstr>'5.27'!Área_de_impresión</vt:lpstr>
      <vt:lpstr>'5.28'!Área_de_impresión</vt:lpstr>
      <vt:lpstr>'5.29'!Área_de_impresión</vt:lpstr>
      <vt:lpstr>'5.30'!Área_de_impresión</vt:lpstr>
      <vt:lpstr>'5.31'!Área_de_impresión</vt:lpstr>
      <vt:lpstr>'5.32'!Área_de_impresión</vt:lpstr>
      <vt:lpstr>'5.33'!Área_de_impresión</vt:lpstr>
      <vt:lpstr>'5.34'!Área_de_impresión</vt:lpstr>
      <vt:lpstr>'5.35'!Área_de_impresión</vt:lpstr>
      <vt:lpstr>'5.36a'!Área_de_impresión</vt:lpstr>
      <vt:lpstr>'5.36b'!Área_de_impresión</vt:lpstr>
      <vt:lpstr>'5.3a'!Área_de_impresión</vt:lpstr>
      <vt:lpstr>'5.3b'!Área_de_impresión</vt:lpstr>
      <vt:lpstr>'5.4'!Área_de_impresión</vt:lpstr>
      <vt:lpstr>'5.5'!Área_de_impresión</vt:lpstr>
      <vt:lpstr>'5.6'!Área_de_impresión</vt:lpstr>
      <vt:lpstr>'5.7'!Área_de_impresión</vt:lpstr>
      <vt:lpstr>'5.8'!Área_de_impresión</vt:lpstr>
      <vt:lpstr>'5.9'!Área_de_impresión</vt:lpstr>
      <vt:lpstr>'G 5.1'!Área_de_impresión</vt:lpstr>
      <vt:lpstr>'G 5.2'!Área_de_impresión</vt:lpstr>
      <vt:lpstr>Índice!Área_de_impresión</vt:lpstr>
      <vt:lpstr>'5.1'!Títulos_a_imprimir</vt:lpstr>
      <vt:lpstr>'5.10a'!Títulos_a_imprimir</vt:lpstr>
      <vt:lpstr>'5.10b'!Títulos_a_imprimir</vt:lpstr>
      <vt:lpstr>'5.11'!Títulos_a_imprimir</vt:lpstr>
      <vt:lpstr>'5.12'!Títulos_a_imprimir</vt:lpstr>
      <vt:lpstr>'5.13'!Títulos_a_imprimir</vt:lpstr>
      <vt:lpstr>'5.14'!Títulos_a_imprimir</vt:lpstr>
      <vt:lpstr>'5.15'!Títulos_a_imprimir</vt:lpstr>
      <vt:lpstr>'5.16'!Títulos_a_imprimir</vt:lpstr>
      <vt:lpstr>'5.17a'!Títulos_a_imprimir</vt:lpstr>
      <vt:lpstr>'5.17b'!Títulos_a_imprimir</vt:lpstr>
      <vt:lpstr>'5.18'!Títulos_a_imprimir</vt:lpstr>
      <vt:lpstr>'5.19a'!Títulos_a_imprimir</vt:lpstr>
      <vt:lpstr>'5.19b'!Títulos_a_imprimir</vt:lpstr>
      <vt:lpstr>'5.2'!Títulos_a_imprimir</vt:lpstr>
      <vt:lpstr>'5.20'!Títulos_a_imprimir</vt:lpstr>
      <vt:lpstr>'5.21'!Títulos_a_imprimir</vt:lpstr>
      <vt:lpstr>'5.22'!Títulos_a_imprimir</vt:lpstr>
      <vt:lpstr>'5.23'!Títulos_a_imprimir</vt:lpstr>
      <vt:lpstr>'5.24'!Títulos_a_imprimir</vt:lpstr>
      <vt:lpstr>'5.25'!Títulos_a_imprimir</vt:lpstr>
      <vt:lpstr>'5.26'!Títulos_a_imprimir</vt:lpstr>
      <vt:lpstr>'5.27'!Títulos_a_imprimir</vt:lpstr>
      <vt:lpstr>'5.28'!Títulos_a_imprimir</vt:lpstr>
      <vt:lpstr>'5.29'!Títulos_a_imprimir</vt:lpstr>
      <vt:lpstr>'5.30'!Títulos_a_imprimir</vt:lpstr>
      <vt:lpstr>'5.31'!Títulos_a_imprimir</vt:lpstr>
      <vt:lpstr>'5.32'!Títulos_a_imprimir</vt:lpstr>
      <vt:lpstr>'5.33'!Títulos_a_imprimir</vt:lpstr>
      <vt:lpstr>'5.34'!Títulos_a_imprimir</vt:lpstr>
      <vt:lpstr>'5.35'!Títulos_a_imprimir</vt:lpstr>
      <vt:lpstr>'5.36a'!Títulos_a_imprimir</vt:lpstr>
      <vt:lpstr>'5.36b'!Títulos_a_imprimir</vt:lpstr>
      <vt:lpstr>'5.3a'!Títulos_a_imprimir</vt:lpstr>
      <vt:lpstr>'5.3b'!Títulos_a_imprimir</vt:lpstr>
      <vt:lpstr>'5.4'!Títulos_a_imprimir</vt:lpstr>
      <vt:lpstr>'5.5'!Títulos_a_imprimir</vt:lpstr>
      <vt:lpstr>'5.6'!Títulos_a_imprimir</vt:lpstr>
      <vt:lpstr>'5.7'!Títulos_a_imprimir</vt:lpstr>
      <vt:lpstr>'5.8'!Títulos_a_imprimir</vt:lpstr>
      <vt:lpstr>'5.9'!Títulos_a_imprimir</vt:lpstr>
    </vt:vector>
  </TitlesOfParts>
  <Company>INEGI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Anuario estadístico y geográfico de Veracruz de Ignacio de la Llave 2014. Salud</dc:title>
  <dc:creator>INEGI</dc:creator>
  <cp:keywords>Hospitales Médicos Enfermedades Unidades Médicas</cp:keywords>
  <cp:lastModifiedBy>Aníbal Ezequiel Ruiz Martínez</cp:lastModifiedBy>
  <cp:lastPrinted>2020-03-28T01:43:42Z</cp:lastPrinted>
  <dcterms:created xsi:type="dcterms:W3CDTF">2006-10-26T17:01:31Z</dcterms:created>
  <dcterms:modified xsi:type="dcterms:W3CDTF">2020-03-28T01:44:16Z</dcterms:modified>
  <cp:category>Publicaciones de Contenido General sobre los Estados.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teUrl">
    <vt:lpwstr/>
  </property>
  <property fmtid="{D5CDD505-2E9C-101B-9397-08002B2CF9AE}" pid="3" name="_SourceUrl">
    <vt:lpwstr/>
  </property>
  <property fmtid="{D5CDD505-2E9C-101B-9397-08002B2CF9AE}" pid="4" name="xd_ProgID">
    <vt:lpwstr/>
  </property>
  <property fmtid="{D5CDD505-2E9C-101B-9397-08002B2CF9AE}" pid="5" name="Order">
    <vt:lpwstr/>
  </property>
  <property fmtid="{D5CDD505-2E9C-101B-9397-08002B2CF9AE}" pid="6" name="MetaInfo">
    <vt:lpwstr/>
  </property>
  <property fmtid="{D5CDD505-2E9C-101B-9397-08002B2CF9AE}" pid="7" name="Tema lupita">
    <vt:lpwstr>Escriba la opción nº 1</vt:lpwstr>
  </property>
  <property fmtid="{D5CDD505-2E9C-101B-9397-08002B2CF9AE}" pid="8" name="Subject">
    <vt:lpwstr/>
  </property>
  <property fmtid="{D5CDD505-2E9C-101B-9397-08002B2CF9AE}" pid="9" name="Keywords">
    <vt:lpwstr/>
  </property>
  <property fmtid="{D5CDD505-2E9C-101B-9397-08002B2CF9AE}" pid="10" name="_Author">
    <vt:lpwstr>INEGI</vt:lpwstr>
  </property>
  <property fmtid="{D5CDD505-2E9C-101B-9397-08002B2CF9AE}" pid="11" name="_Category">
    <vt:lpwstr/>
  </property>
  <property fmtid="{D5CDD505-2E9C-101B-9397-08002B2CF9AE}" pid="12" name="Categories">
    <vt:lpwstr/>
  </property>
  <property fmtid="{D5CDD505-2E9C-101B-9397-08002B2CF9AE}" pid="13" name="Approval Level">
    <vt:lpwstr/>
  </property>
  <property fmtid="{D5CDD505-2E9C-101B-9397-08002B2CF9AE}" pid="14" name="_Comments">
    <vt:lpwstr/>
  </property>
  <property fmtid="{D5CDD505-2E9C-101B-9397-08002B2CF9AE}" pid="15" name="Assigned To">
    <vt:lpwstr/>
  </property>
  <property fmtid="{D5CDD505-2E9C-101B-9397-08002B2CF9AE}" pid="16" name="ContentType">
    <vt:lpwstr>Documento</vt:lpwstr>
  </property>
</Properties>
</file>